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60"/>
  </bookViews>
  <sheets>
    <sheet name="Dashboard" sheetId="1" r:id="rId1"/>
    <sheet name="Configurations" sheetId="2" r:id="rId2"/>
    <sheet name="Calculations" sheetId="3" state="hidden" r:id="rId3"/>
    <sheet name="Aerobic Dashboard" sheetId="4" r:id="rId4"/>
    <sheet name="Aerobic Config" sheetId="5" r:id="rId5"/>
    <sheet name="Aerobic Calc" sheetId="6" state="hidden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E21" i="3" s="1"/>
  <c r="C56" i="6" l="1"/>
  <c r="E50" i="6"/>
  <c r="E55" i="6" s="1"/>
  <c r="E49" i="6"/>
  <c r="C50" i="6"/>
  <c r="C49" i="6"/>
  <c r="B61" i="6" s="1"/>
  <c r="E54" i="6"/>
  <c r="F45" i="5"/>
  <c r="E29" i="6"/>
  <c r="E28" i="6"/>
  <c r="C29" i="6"/>
  <c r="C28" i="6"/>
  <c r="B40" i="6"/>
  <c r="E34" i="6"/>
  <c r="C40" i="6"/>
  <c r="E33" i="6"/>
  <c r="C35" i="6"/>
  <c r="F28" i="5"/>
  <c r="E8" i="6"/>
  <c r="E7" i="6"/>
  <c r="C8" i="6"/>
  <c r="E13" i="6"/>
  <c r="E12" i="6"/>
  <c r="F11" i="5"/>
  <c r="C61" i="6" l="1"/>
  <c r="C54" i="6"/>
  <c r="C55" i="6"/>
  <c r="C33" i="6"/>
  <c r="C34" i="6"/>
  <c r="C7" i="6"/>
  <c r="C19" i="6" s="1"/>
  <c r="C13" i="6"/>
  <c r="B19" i="6" l="1"/>
  <c r="C14" i="6"/>
  <c r="C12" i="6"/>
  <c r="H6" i="3" l="1"/>
  <c r="C13" i="3"/>
  <c r="C12" i="3"/>
  <c r="C11" i="3"/>
  <c r="C10" i="3"/>
  <c r="C9" i="3"/>
  <c r="C20" i="3" s="1"/>
  <c r="C21" i="3"/>
  <c r="C8" i="3"/>
  <c r="C7" i="3"/>
  <c r="C19" i="3"/>
  <c r="C6" i="3"/>
  <c r="H17" i="3"/>
  <c r="C17" i="3"/>
  <c r="C22" i="3"/>
  <c r="C18" i="3"/>
  <c r="F6" i="3"/>
  <c r="F11" i="3"/>
  <c r="E22" i="3" s="1"/>
  <c r="F12" i="3"/>
  <c r="E23" i="3" s="1"/>
  <c r="F13" i="3"/>
  <c r="E24" i="3" s="1"/>
  <c r="D34" i="3" l="1"/>
  <c r="D33" i="3"/>
  <c r="D29" i="3"/>
  <c r="E29" i="3" s="1"/>
  <c r="D30" i="3"/>
  <c r="D38" i="3"/>
  <c r="E17" i="3"/>
  <c r="F9" i="3"/>
  <c r="E20" i="3" s="1"/>
  <c r="F8" i="3"/>
  <c r="H36" i="3" s="1"/>
  <c r="I36" i="3" s="1"/>
  <c r="L37" i="3"/>
  <c r="M37" i="3" s="1"/>
  <c r="L38" i="3"/>
  <c r="M38" i="3" s="1"/>
  <c r="L34" i="3"/>
  <c r="M34" i="3" s="1"/>
  <c r="L30" i="3"/>
  <c r="M30" i="3" s="1"/>
  <c r="L36" i="3"/>
  <c r="M36" i="3" s="1"/>
  <c r="L32" i="3"/>
  <c r="M32" i="3" s="1"/>
  <c r="F7" i="3"/>
  <c r="P38" i="3"/>
  <c r="Q38" i="3" s="1"/>
  <c r="P36" i="3"/>
  <c r="Q36" i="3" s="1"/>
  <c r="P34" i="3"/>
  <c r="Q34" i="3" s="1"/>
  <c r="P32" i="3"/>
  <c r="Q32" i="3" s="1"/>
  <c r="P30" i="3"/>
  <c r="Q30" i="3" s="1"/>
  <c r="P37" i="3"/>
  <c r="Q37" i="3" s="1"/>
  <c r="P35" i="3"/>
  <c r="Q35" i="3" s="1"/>
  <c r="P33" i="3"/>
  <c r="Q33" i="3" s="1"/>
  <c r="P31" i="3"/>
  <c r="Q31" i="3" s="1"/>
  <c r="P29" i="3"/>
  <c r="Q29" i="3" s="1"/>
  <c r="H38" i="3"/>
  <c r="I38" i="3" s="1"/>
  <c r="L29" i="3"/>
  <c r="M29" i="3" s="1"/>
  <c r="L31" i="3"/>
  <c r="M31" i="3" s="1"/>
  <c r="L33" i="3"/>
  <c r="M33" i="3" s="1"/>
  <c r="L35" i="3"/>
  <c r="M35" i="3" s="1"/>
  <c r="D31" i="3"/>
  <c r="E31" i="3" s="1"/>
  <c r="E33" i="3"/>
  <c r="D35" i="3"/>
  <c r="E35" i="3" s="1"/>
  <c r="D37" i="3"/>
  <c r="E37" i="3" s="1"/>
  <c r="J29" i="3"/>
  <c r="K29" i="3" s="1"/>
  <c r="N29" i="3"/>
  <c r="O29" i="3" s="1"/>
  <c r="R29" i="3"/>
  <c r="S29" i="3" s="1"/>
  <c r="N30" i="3"/>
  <c r="O30" i="3" s="1"/>
  <c r="R30" i="3"/>
  <c r="S30" i="3" s="1"/>
  <c r="N31" i="3"/>
  <c r="O31" i="3" s="1"/>
  <c r="R31" i="3"/>
  <c r="S31" i="3" s="1"/>
  <c r="N32" i="3"/>
  <c r="O32" i="3" s="1"/>
  <c r="R32" i="3"/>
  <c r="S32" i="3" s="1"/>
  <c r="N33" i="3"/>
  <c r="O33" i="3" s="1"/>
  <c r="R33" i="3"/>
  <c r="S33" i="3" s="1"/>
  <c r="N34" i="3"/>
  <c r="O34" i="3" s="1"/>
  <c r="R34" i="3"/>
  <c r="S34" i="3" s="1"/>
  <c r="N35" i="3"/>
  <c r="O35" i="3" s="1"/>
  <c r="R35" i="3"/>
  <c r="S35" i="3" s="1"/>
  <c r="N36" i="3"/>
  <c r="O36" i="3" s="1"/>
  <c r="R36" i="3"/>
  <c r="S36" i="3" s="1"/>
  <c r="N37" i="3"/>
  <c r="O37" i="3" s="1"/>
  <c r="R37" i="3"/>
  <c r="S37" i="3" s="1"/>
  <c r="N38" i="3"/>
  <c r="O38" i="3" s="1"/>
  <c r="R38" i="3"/>
  <c r="S38" i="3" s="1"/>
  <c r="F30" i="3" l="1"/>
  <c r="F29" i="3"/>
  <c r="J37" i="3"/>
  <c r="K37" i="3" s="1"/>
  <c r="J33" i="3"/>
  <c r="K33" i="3" s="1"/>
  <c r="J35" i="3"/>
  <c r="K35" i="3" s="1"/>
  <c r="J31" i="3"/>
  <c r="K31" i="3" s="1"/>
  <c r="J38" i="3"/>
  <c r="K38" i="3" s="1"/>
  <c r="J36" i="3"/>
  <c r="K36" i="3" s="1"/>
  <c r="J34" i="3"/>
  <c r="K34" i="3" s="1"/>
  <c r="J32" i="3"/>
  <c r="K32" i="3" s="1"/>
  <c r="J30" i="3"/>
  <c r="K30" i="3" s="1"/>
  <c r="E38" i="3"/>
  <c r="D36" i="3"/>
  <c r="E36" i="3" s="1"/>
  <c r="E34" i="3"/>
  <c r="D32" i="3"/>
  <c r="E32" i="3" s="1"/>
  <c r="E30" i="3"/>
  <c r="H33" i="3"/>
  <c r="I33" i="3" s="1"/>
  <c r="H30" i="3"/>
  <c r="I30" i="3" s="1"/>
  <c r="H29" i="3"/>
  <c r="I29" i="3" s="1"/>
  <c r="H37" i="3"/>
  <c r="I37" i="3" s="1"/>
  <c r="H34" i="3"/>
  <c r="I34" i="3" s="1"/>
  <c r="H31" i="3"/>
  <c r="I31" i="3" s="1"/>
  <c r="H35" i="3"/>
  <c r="I35" i="3" s="1"/>
  <c r="E19" i="3"/>
  <c r="H32" i="3"/>
  <c r="I32" i="3" s="1"/>
  <c r="E18" i="3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G30" i="3"/>
  <c r="G29" i="3"/>
</calcChain>
</file>

<file path=xl/sharedStrings.xml><?xml version="1.0" encoding="utf-8"?>
<sst xmlns="http://schemas.openxmlformats.org/spreadsheetml/2006/main" count="97" uniqueCount="36">
  <si>
    <t>Main Title</t>
  </si>
  <si>
    <t xml:space="preserve">Value </t>
  </si>
  <si>
    <t>R) Radar Widget Calculations</t>
  </si>
  <si>
    <t>Item</t>
  </si>
  <si>
    <t>Value</t>
  </si>
  <si>
    <t>Aerobic Capacity</t>
  </si>
  <si>
    <t xml:space="preserve">Main Title   </t>
  </si>
  <si>
    <t>Physiological Testing Result</t>
  </si>
  <si>
    <t>Anthropometry</t>
  </si>
  <si>
    <t>Explosive Power</t>
  </si>
  <si>
    <t>Speed</t>
  </si>
  <si>
    <t>Anaerobic Capacity</t>
  </si>
  <si>
    <t>Agility</t>
  </si>
  <si>
    <t>Hydration</t>
  </si>
  <si>
    <t>Total Value</t>
  </si>
  <si>
    <t>Actual Value</t>
  </si>
  <si>
    <t>Widget Units</t>
  </si>
  <si>
    <t>Widget Main Title</t>
  </si>
  <si>
    <t>x ml/kg/min</t>
  </si>
  <si>
    <t>B) Circular Dial Widget Type #1</t>
  </si>
  <si>
    <t>Actual</t>
  </si>
  <si>
    <t>Total</t>
  </si>
  <si>
    <t xml:space="preserve">Units   </t>
  </si>
  <si>
    <t>Percent</t>
  </si>
  <si>
    <t xml:space="preserve">    &lt;----- The font size and formatting of these blue cells is important ------^</t>
  </si>
  <si>
    <t>Value #1</t>
  </si>
  <si>
    <t>Value #2</t>
  </si>
  <si>
    <t>Heart Rate Recovery</t>
  </si>
  <si>
    <t>x beats/minute</t>
  </si>
  <si>
    <t>Blood Lactate Recovery</t>
  </si>
  <si>
    <t>x mmol/L</t>
  </si>
  <si>
    <t>Strength</t>
  </si>
  <si>
    <t>Step #1: Link the YELLOW cells to your widget configuration data following this example</t>
  </si>
  <si>
    <t>Step #2: On the dashboard page, go to (HOME&gt;FIND&amp;SELECT&gt;SELECTION PANE) to link individual widget components to BLUE cells following this example.</t>
  </si>
  <si>
    <t>Step #3: On the dashboard page, go to (HOME&gt;FIND&amp;SELECT&gt;SELECTION PANE) to link the radar chart to PINK cells following this example.</t>
  </si>
  <si>
    <t>Step #3: On the dashboard page, go to (HOME&gt;FIND&amp;SELECT&gt;SELECTION PANE) to link the circular dial (Donut Chart) to PINK cells following this example.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</si>
</sst>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4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5"/>
      <color theme="0"/>
      <name val="Arial"/>
      <family val="2"/>
    </font>
    <font>
      <b/>
      <sz val="30"/>
      <color theme="0"/>
      <name val="Arial"/>
      <family val="2"/>
    </font>
    <font>
      <b/>
      <sz val="24"/>
      <color theme="0"/>
      <name val="Arial"/>
      <family val="2"/>
    </font>
    <font>
      <sz val="60"/>
      <color theme="0"/>
      <name val="Arial Black"/>
      <family val="2"/>
    </font>
    <font>
      <sz val="16"/>
      <color theme="0"/>
      <name val="Arial Black"/>
      <family val="2"/>
    </font>
    <font>
      <b/>
      <sz val="12"/>
      <color theme="0"/>
      <name val="Arial"/>
      <family val="2"/>
    </font>
    <font>
      <sz val="24"/>
      <color theme="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9" fontId="3" fillId="2" borderId="3" xfId="1" applyNumberFormat="1" applyFont="1" applyFill="1" applyBorder="1" applyAlignment="1" applyProtection="1">
      <alignment vertical="center"/>
      <protection locked="0"/>
    </xf>
    <xf numFmtId="9" fontId="3" fillId="2" borderId="4" xfId="1" applyNumberFormat="1" applyFont="1" applyFill="1" applyBorder="1" applyAlignment="1" applyProtection="1">
      <alignment horizontal="center" vertical="center"/>
      <protection locked="0"/>
    </xf>
    <xf numFmtId="9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" fontId="3" fillId="2" borderId="9" xfId="1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1" fontId="7" fillId="3" borderId="0" xfId="0" applyNumberFormat="1" applyFont="1" applyFill="1" applyAlignment="1">
      <alignment vertical="center"/>
    </xf>
    <xf numFmtId="0" fontId="5" fillId="0" borderId="7" xfId="0" applyFon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4" fontId="3" fillId="2" borderId="3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vertical="center"/>
    </xf>
    <xf numFmtId="0" fontId="10" fillId="3" borderId="0" xfId="0" applyFont="1" applyFill="1" applyBorder="1"/>
    <xf numFmtId="0" fontId="9" fillId="3" borderId="0" xfId="0" applyFont="1" applyFill="1" applyBorder="1"/>
    <xf numFmtId="0" fontId="11" fillId="3" borderId="0" xfId="0" applyFont="1" applyFill="1" applyBorder="1"/>
    <xf numFmtId="0" fontId="8" fillId="3" borderId="0" xfId="0" applyFont="1" applyFill="1" applyBorder="1" applyAlignment="1">
      <alignment horizontal="center"/>
    </xf>
    <xf numFmtId="9" fontId="9" fillId="3" borderId="0" xfId="0" applyNumberFormat="1" applyFont="1" applyFill="1" applyBorder="1"/>
    <xf numFmtId="1" fontId="8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/>
    </xf>
    <xf numFmtId="9" fontId="12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" fontId="13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9" fontId="14" fillId="3" borderId="0" xfId="0" applyNumberFormat="1" applyFont="1" applyFill="1" applyBorder="1" applyAlignment="1">
      <alignment vertical="center"/>
    </xf>
    <xf numFmtId="0" fontId="8" fillId="3" borderId="0" xfId="0" applyFont="1" applyFill="1" applyBorder="1"/>
    <xf numFmtId="0" fontId="11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center"/>
    </xf>
    <xf numFmtId="1" fontId="16" fillId="3" borderId="0" xfId="0" applyNumberFormat="1" applyFont="1" applyFill="1" applyBorder="1" applyAlignment="1">
      <alignment horizontal="center"/>
    </xf>
    <xf numFmtId="0" fontId="17" fillId="3" borderId="0" xfId="0" applyFont="1" applyFill="1" applyBorder="1"/>
    <xf numFmtId="9" fontId="18" fillId="3" borderId="0" xfId="1" applyFont="1" applyFill="1" applyBorder="1" applyAlignment="1">
      <alignment horizontal="center"/>
    </xf>
    <xf numFmtId="164" fontId="9" fillId="3" borderId="0" xfId="0" quotePrefix="1" applyNumberFormat="1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/>
    <xf numFmtId="164" fontId="11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0" fontId="9" fillId="3" borderId="0" xfId="0" quotePrefix="1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F81BD"/>
      <color rgb="FFEC5ADB"/>
      <color rgb="FFFFFF66"/>
      <color rgb="FFF79646"/>
      <color rgb="FFC46627"/>
      <color rgb="FFFFD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01776691163693E-2"/>
          <c:y val="0"/>
          <c:w val="0.82780589524297821"/>
          <c:h val="0.98902773333993799"/>
        </c:manualLayout>
      </c:layout>
      <c:doughnutChart>
        <c:varyColors val="1"/>
        <c:ser>
          <c:idx val="0"/>
          <c:order val="0"/>
          <c:spPr>
            <a:noFill/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rgbClr val="54E34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rgbClr val="FFCC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rgbClr val="FFCC9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rgbClr val="FF33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rgbClr val="FF66FF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rgbClr val="F7964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cat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cat>
          <c:val>
            <c:numRef>
              <c:f>Calculations!$D$29:$S$29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spPr>
            <a:noFill/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rgbClr val="54E34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rgbClr val="FFCC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rgbClr val="FFCC9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rgbClr val="FF33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rgbClr val="FF66FF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rgbClr val="F7964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cat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cat>
          <c:val>
            <c:numRef>
              <c:f>Calculations!$D$30:$S$30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spPr>
            <a:noFill/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rgbClr val="54E34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rgbClr val="FFCC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rgbClr val="FFCC9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rgbClr val="FF33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rgbClr val="FF66FF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rgbClr val="F7964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cat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cat>
          <c:val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3"/>
          <c:order val="3"/>
          <c:spPr>
            <a:noFill/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rgbClr val="54E34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rgbClr val="FFCC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rgbClr val="FFCC9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rgbClr val="FF33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rgbClr val="FF66FF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rgbClr val="F7964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cat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cat>
          <c:val>
            <c:numRef>
              <c:f>Calculations!$D$32:$S$32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4"/>
          <c:order val="4"/>
          <c:spPr>
            <a:noFill/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rgbClr val="54E34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rgbClr val="FFCC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rgbClr val="FFCC9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rgbClr val="FF33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rgbClr val="FF66FF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rgbClr val="F7964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cat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cat>
          <c:val>
            <c:numRef>
              <c:f>Calculations!$D$33:$S$33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5"/>
          <c:order val="5"/>
          <c:spPr>
            <a:noFill/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rgbClr val="54E34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rgbClr val="FFCC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rgbClr val="FFCC9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rgbClr val="FF33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rgbClr val="FF66FF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rgbClr val="F7964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cat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cat>
          <c:val>
            <c:numRef>
              <c:f>Calculations!$D$34:$S$34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6"/>
          <c:order val="6"/>
          <c:spPr>
            <a:noFill/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rgbClr val="54E34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rgbClr val="FFCC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rgbClr val="FFCC9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rgbClr val="FF33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rgbClr val="FF66FF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rgbClr val="F7964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cat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cat>
          <c:val>
            <c:numRef>
              <c:f>Calculations!$D$35:$S$35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7"/>
          <c:order val="7"/>
          <c:spPr>
            <a:noFill/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rgbClr val="54E34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rgbClr val="FFCC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rgbClr val="FFCC9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rgbClr val="FF33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rgbClr val="FF66FF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rgbClr val="F7964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cat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cat>
          <c:val>
            <c:numRef>
              <c:f>Calculations!$D$36:$S$36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8"/>
          <c:order val="8"/>
          <c:spPr>
            <a:noFill/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rgbClr val="54E34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rgbClr val="FFCC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rgbClr val="FFCC9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rgbClr val="FF33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rgbClr val="FF66FF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rgbClr val="F7964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cat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cat>
          <c:val>
            <c:numRef>
              <c:f>Calculations!$D$37:$S$37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ser>
          <c:idx val="9"/>
          <c:order val="9"/>
          <c:spPr>
            <a:noFill/>
            <a:ln w="25400">
              <a:noFill/>
            </a:ln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2"/>
            <c:bubble3D val="0"/>
            <c:spPr>
              <a:solidFill>
                <a:srgbClr val="54E34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6"/>
            <c:bubble3D val="0"/>
            <c:spPr>
              <a:solidFill>
                <a:srgbClr val="FFCC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8"/>
            <c:bubble3D val="0"/>
            <c:spPr>
              <a:solidFill>
                <a:srgbClr val="FFCC99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0"/>
            <c:bubble3D val="0"/>
            <c:spPr>
              <a:solidFill>
                <a:srgbClr val="FF33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2"/>
            <c:bubble3D val="0"/>
            <c:spPr>
              <a:solidFill>
                <a:srgbClr val="FF66FF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4"/>
            <c:bubble3D val="0"/>
            <c:spPr>
              <a:solidFill>
                <a:srgbClr val="F7964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cat>
            <c:numRef>
              <c:f>Calculations!$D$31:$S$31</c:f>
              <c:numCache>
                <c:formatCode>General</c:formatCode>
                <c:ptCount val="16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</c:numCache>
            </c:numRef>
          </c:cat>
          <c:val>
            <c:numRef>
              <c:f>Calculations!$D$38:$S$38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noFill/>
            </c:spPr>
          </c:dPt>
          <c:val>
            <c:numRef>
              <c:f>'Aerobic Calc'!$B$19:$C$19</c:f>
              <c:numCache>
                <c:formatCode>0.0</c:formatCode>
                <c:ptCount val="2"/>
                <c:pt idx="0">
                  <c:v>52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1"/>
            <c:bubble3D val="0"/>
            <c:spPr>
              <a:noFill/>
            </c:spPr>
          </c:dPt>
          <c:val>
            <c:numRef>
              <c:f>'Aerobic Calc'!$B$40:$C$40</c:f>
              <c:numCache>
                <c:formatCode>0.0</c:formatCode>
                <c:ptCount val="2"/>
                <c:pt idx="0">
                  <c:v>27</c:v>
                </c:pt>
                <c:pt idx="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noFill/>
            </c:spPr>
          </c:dPt>
          <c:val>
            <c:numRef>
              <c:f>'Aerobic Calc'!$B$61:$C$61</c:f>
              <c:numCache>
                <c:formatCode>0.0</c:formatCode>
                <c:ptCount val="2"/>
                <c:pt idx="0">
                  <c:v>7.9</c:v>
                </c:pt>
                <c:pt idx="1">
                  <c:v>4.1999999999999993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76200</xdr:rowOff>
    </xdr:from>
    <xdr:to>
      <xdr:col>8</xdr:col>
      <xdr:colOff>128465</xdr:colOff>
      <xdr:row>21</xdr:row>
      <xdr:rowOff>151361</xdr:rowOff>
    </xdr:to>
    <xdr:grpSp>
      <xdr:nvGrpSpPr>
        <xdr:cNvPr id="44" name="r) Light Radar Widget"/>
        <xdr:cNvGrpSpPr/>
      </xdr:nvGrpSpPr>
      <xdr:grpSpPr>
        <a:xfrm>
          <a:off x="694267" y="261408"/>
          <a:ext cx="4302531" cy="3779328"/>
          <a:chOff x="6032500" y="2476500"/>
          <a:chExt cx="4246440" cy="3778254"/>
        </a:xfrm>
      </xdr:grpSpPr>
      <xdr:sp macro="" textlink="">
        <xdr:nvSpPr>
          <xdr:cNvPr id="45" name="Background Rectangle"/>
          <xdr:cNvSpPr/>
        </xdr:nvSpPr>
        <xdr:spPr bwMode="auto">
          <a:xfrm>
            <a:off x="6032500" y="2476500"/>
            <a:ext cx="4246440" cy="3772796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graphicFrame macro="">
        <xdr:nvGraphicFramePr>
          <xdr:cNvPr id="46" name="Radar Chart"/>
          <xdr:cNvGraphicFramePr/>
        </xdr:nvGraphicFramePr>
        <xdr:xfrm>
          <a:off x="6117167" y="2860739"/>
          <a:ext cx="4106333" cy="33940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7" name="Text Boxes"/>
          <xdr:cNvGrpSpPr/>
        </xdr:nvGrpSpPr>
        <xdr:grpSpPr>
          <a:xfrm>
            <a:off x="6085423" y="3016254"/>
            <a:ext cx="4190993" cy="3238500"/>
            <a:chOff x="6085423" y="3016254"/>
            <a:chExt cx="4190993" cy="3238500"/>
          </a:xfrm>
        </xdr:grpSpPr>
        <xdr:sp macro="" textlink="Configurations!K18">
          <xdr:nvSpPr>
            <xdr:cNvPr id="49" name="Q8 Value"/>
            <xdr:cNvSpPr txBox="1"/>
          </xdr:nvSpPr>
          <xdr:spPr>
            <a:xfrm>
              <a:off x="7577666" y="3566592"/>
              <a:ext cx="624416" cy="560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24D4E6B8-2E5D-4197-A24B-A168F5250E7D}" type="TxLink">
                <a:rPr lang="en-US" sz="3000" b="1">
                  <a:solidFill>
                    <a:schemeClr val="tx1">
                      <a:lumMod val="65000"/>
                      <a:lumOff val="35000"/>
                    </a:schemeClr>
                  </a:solidFill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2</a:t>
              </a:fld>
              <a:endParaRPr lang="en-US" sz="3000" b="1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E18">
          <xdr:nvSpPr>
            <xdr:cNvPr id="50" name="Q8 Text"/>
            <xdr:cNvSpPr txBox="1"/>
          </xdr:nvSpPr>
          <xdr:spPr>
            <a:xfrm>
              <a:off x="6815670" y="3016255"/>
              <a:ext cx="1471084" cy="7514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280FB5C3-2B2D-4A8D-9A25-77D1DC77C8AF}" type="TxLink">
                <a:rPr lang="en-US" sz="1500" b="1"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Hydration</a:t>
              </a:fld>
              <a:endParaRPr lang="en-US" sz="1500" b="1"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K16">
          <xdr:nvSpPr>
            <xdr:cNvPr id="51" name="Q7 Value"/>
            <xdr:cNvSpPr txBox="1"/>
          </xdr:nvSpPr>
          <xdr:spPr>
            <a:xfrm>
              <a:off x="7207251" y="4021676"/>
              <a:ext cx="624416" cy="560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156BD217-459E-453D-A3D9-70A02B3505F0}" type="TxLink">
                <a:rPr lang="en-US" sz="3000" b="1">
                  <a:solidFill>
                    <a:schemeClr val="tx1">
                      <a:lumMod val="65000"/>
                      <a:lumOff val="35000"/>
                    </a:schemeClr>
                  </a:solidFill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3</a:t>
              </a:fld>
              <a:endParaRPr lang="en-US" sz="3000" b="1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E16">
          <xdr:nvSpPr>
            <xdr:cNvPr id="52" name="Q7 Text"/>
            <xdr:cNvSpPr txBox="1"/>
          </xdr:nvSpPr>
          <xdr:spPr>
            <a:xfrm>
              <a:off x="6170085" y="3757086"/>
              <a:ext cx="1471084" cy="7514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15855B7B-83B0-4A8E-9189-FC738CA3C51E}" type="TxLink">
                <a:rPr lang="en-US" sz="1500" b="1"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Strength</a:t>
              </a:fld>
              <a:endParaRPr lang="en-US" sz="1500" b="1"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K14">
          <xdr:nvSpPr>
            <xdr:cNvPr id="53" name="Q6 Value"/>
            <xdr:cNvSpPr txBox="1"/>
          </xdr:nvSpPr>
          <xdr:spPr>
            <a:xfrm>
              <a:off x="7207251" y="4529674"/>
              <a:ext cx="624416" cy="560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11AC3ADB-B003-4309-8004-184F3445BC69}" type="TxLink">
                <a:rPr lang="en-US" sz="3000" b="1">
                  <a:solidFill>
                    <a:schemeClr val="tx1">
                      <a:lumMod val="65000"/>
                      <a:lumOff val="35000"/>
                    </a:schemeClr>
                  </a:solidFill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3</a:t>
              </a:fld>
              <a:endParaRPr lang="en-US" sz="3000" b="1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E14">
          <xdr:nvSpPr>
            <xdr:cNvPr id="54" name="Q6 Text"/>
            <xdr:cNvSpPr txBox="1"/>
          </xdr:nvSpPr>
          <xdr:spPr>
            <a:xfrm>
              <a:off x="6085423" y="4709586"/>
              <a:ext cx="1471084" cy="7514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D263B128-8A72-4EC4-8DB3-6995DADAC622}" type="TxLink">
                <a:rPr lang="en-US" sz="1500" b="1"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Agility</a:t>
              </a:fld>
              <a:endParaRPr lang="en-US" sz="1500" b="1"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K12">
          <xdr:nvSpPr>
            <xdr:cNvPr id="55" name="Q5 Value"/>
            <xdr:cNvSpPr txBox="1"/>
          </xdr:nvSpPr>
          <xdr:spPr>
            <a:xfrm>
              <a:off x="7577666" y="4878923"/>
              <a:ext cx="624416" cy="560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2751BBC7-E754-4A60-B055-329FC6AFDBBF}" type="TxLink">
                <a:rPr lang="en-US" sz="3000" b="1">
                  <a:solidFill>
                    <a:schemeClr val="tx1">
                      <a:lumMod val="65000"/>
                      <a:lumOff val="35000"/>
                    </a:schemeClr>
                  </a:solidFill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3</a:t>
              </a:fld>
              <a:endParaRPr lang="en-US" sz="3000" b="1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E12">
          <xdr:nvSpPr>
            <xdr:cNvPr id="56" name="Q5 Text"/>
            <xdr:cNvSpPr txBox="1"/>
          </xdr:nvSpPr>
          <xdr:spPr>
            <a:xfrm>
              <a:off x="6847420" y="5492754"/>
              <a:ext cx="1471084" cy="7514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41405541-096B-451A-A8D6-591A8AA312BE}" type="TxLink">
                <a:rPr lang="en-US" sz="1500" b="1"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Speed</a:t>
              </a:fld>
              <a:endParaRPr lang="en-US" sz="1500" b="1"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K10">
          <xdr:nvSpPr>
            <xdr:cNvPr id="57" name="Q4 Value"/>
            <xdr:cNvSpPr txBox="1"/>
          </xdr:nvSpPr>
          <xdr:spPr>
            <a:xfrm>
              <a:off x="8149166" y="4868340"/>
              <a:ext cx="624416" cy="560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EC48F1CC-1E92-4EF5-BDF5-F03DC2461A47}" type="TxLink">
                <a:rPr lang="en-US" sz="3000" b="1">
                  <a:solidFill>
                    <a:schemeClr val="tx1">
                      <a:lumMod val="65000"/>
                      <a:lumOff val="35000"/>
                    </a:schemeClr>
                  </a:solidFill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4</a:t>
              </a:fld>
              <a:endParaRPr lang="en-US" sz="3000" b="1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E10">
          <xdr:nvSpPr>
            <xdr:cNvPr id="58" name="Q4 Text"/>
            <xdr:cNvSpPr txBox="1"/>
          </xdr:nvSpPr>
          <xdr:spPr>
            <a:xfrm>
              <a:off x="8001002" y="5503338"/>
              <a:ext cx="1471083" cy="7514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76FA2198-4D5B-45E4-992B-83128A7D66C3}" type="TxLink">
                <a:rPr lang="en-US" sz="1500" b="1"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Explosive Power</a:t>
              </a:fld>
              <a:endParaRPr lang="en-US" sz="1500" b="1"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K8">
          <xdr:nvSpPr>
            <xdr:cNvPr id="59" name="Q3 Value"/>
            <xdr:cNvSpPr txBox="1"/>
          </xdr:nvSpPr>
          <xdr:spPr>
            <a:xfrm>
              <a:off x="8572503" y="4529674"/>
              <a:ext cx="624416" cy="560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8E6C5844-6CE9-4937-818F-29CA983B0E4B}" type="TxLink">
                <a:rPr lang="en-US" sz="3000" b="1">
                  <a:solidFill>
                    <a:schemeClr val="tx1">
                      <a:lumMod val="65000"/>
                      <a:lumOff val="35000"/>
                    </a:schemeClr>
                  </a:solidFill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4</a:t>
              </a:fld>
              <a:endParaRPr lang="en-US" sz="3000" b="1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E8">
          <xdr:nvSpPr>
            <xdr:cNvPr id="60" name="Q3 Text"/>
            <xdr:cNvSpPr txBox="1"/>
          </xdr:nvSpPr>
          <xdr:spPr>
            <a:xfrm>
              <a:off x="8805332" y="4667253"/>
              <a:ext cx="1471084" cy="7514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9474465E-B7A0-4FB9-9999-ED2A9D356D36}" type="TxLink">
                <a:rPr lang="en-US" sz="1500" b="1"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Anaerobic Capacity</a:t>
              </a:fld>
              <a:endParaRPr lang="en-US" sz="1500" b="1"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K6">
          <xdr:nvSpPr>
            <xdr:cNvPr id="61" name="Q2 Value"/>
            <xdr:cNvSpPr txBox="1"/>
          </xdr:nvSpPr>
          <xdr:spPr>
            <a:xfrm>
              <a:off x="8572503" y="4011093"/>
              <a:ext cx="624416" cy="560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F6690AFF-927F-4945-92A2-DF677DE20694}" type="TxLink">
                <a:rPr lang="en-US" sz="3000" b="1">
                  <a:solidFill>
                    <a:schemeClr val="tx1">
                      <a:lumMod val="65000"/>
                      <a:lumOff val="35000"/>
                    </a:schemeClr>
                  </a:solidFill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4</a:t>
              </a:fld>
              <a:endParaRPr lang="en-US" sz="3000" b="1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E6">
          <xdr:nvSpPr>
            <xdr:cNvPr id="62" name="Q2 Text"/>
            <xdr:cNvSpPr txBox="1"/>
          </xdr:nvSpPr>
          <xdr:spPr>
            <a:xfrm>
              <a:off x="8773580" y="3788839"/>
              <a:ext cx="1471084" cy="7514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CC6DFBB4-31F3-476C-9C03-191421A28DFA}" type="TxLink">
                <a:rPr lang="en-US" sz="1500" b="1"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Aerobic Capacity</a:t>
              </a:fld>
              <a:endParaRPr lang="en-US" sz="1500" b="1"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K4">
          <xdr:nvSpPr>
            <xdr:cNvPr id="63" name="Q1 Value"/>
            <xdr:cNvSpPr txBox="1"/>
          </xdr:nvSpPr>
          <xdr:spPr>
            <a:xfrm>
              <a:off x="8159749" y="3566592"/>
              <a:ext cx="624416" cy="5609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66395EAE-312A-453B-AA6C-9D315298DCBE}" type="TxLink">
                <a:rPr lang="en-US" sz="3000" b="1">
                  <a:solidFill>
                    <a:schemeClr val="tx1">
                      <a:lumMod val="65000"/>
                      <a:lumOff val="35000"/>
                    </a:schemeClr>
                  </a:solidFill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8</a:t>
              </a:fld>
              <a:endParaRPr lang="en-US" sz="3000" b="1"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  <xdr:sp macro="" textlink="Configurations!E4">
          <xdr:nvSpPr>
            <xdr:cNvPr id="64" name="Q1 Text"/>
            <xdr:cNvSpPr txBox="1"/>
          </xdr:nvSpPr>
          <xdr:spPr>
            <a:xfrm>
              <a:off x="8000998" y="3016254"/>
              <a:ext cx="1653982" cy="75141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fld id="{6B7DE0A4-9B32-48E2-BD00-E2B9B47055AD}" type="TxLink">
                <a:rPr lang="en-US" sz="1500" b="1">
                  <a:effectLst>
                    <a:glow rad="177800">
                      <a:schemeClr val="bg1">
                        <a:alpha val="60000"/>
                      </a:schemeClr>
                    </a:glow>
                  </a:effectLst>
                  <a:latin typeface="Arial" pitchFamily="34" charset="0"/>
                  <a:cs typeface="Arial" pitchFamily="34" charset="0"/>
                </a:rPr>
                <a:pPr algn="ctr"/>
                <a:t>Anthropometry</a:t>
              </a:fld>
              <a:endParaRPr lang="en-US" sz="1500" b="1">
                <a:effectLst>
                  <a:glow rad="177800">
                    <a:schemeClr val="bg1">
                      <a:alpha val="6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Calculations!H17">
        <xdr:nvSpPr>
          <xdr:cNvPr id="48" name="Radar Widget Title Textbox"/>
          <xdr:cNvSpPr txBox="1"/>
        </xdr:nvSpPr>
        <xdr:spPr>
          <a:xfrm>
            <a:off x="6233583" y="2529419"/>
            <a:ext cx="3894667" cy="367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51077F54-6610-43BB-965B-6130B7D1E94F}" type="TxLink">
              <a:rPr lang="en-US" sz="2000" b="1">
                <a:latin typeface="Arial" pitchFamily="34" charset="0"/>
                <a:cs typeface="Arial" pitchFamily="34" charset="0"/>
              </a:rPr>
              <a:pPr algn="ctr"/>
              <a:t>Physiological Testing Result</a:t>
            </a:fld>
            <a:endParaRPr lang="en-US" sz="20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7</xdr:col>
      <xdr:colOff>252529</xdr:colOff>
      <xdr:row>15</xdr:row>
      <xdr:rowOff>5437</xdr:rowOff>
    </xdr:to>
    <xdr:grpSp>
      <xdr:nvGrpSpPr>
        <xdr:cNvPr id="3" name="b) Light Circular Dial Widget Type #1"/>
        <xdr:cNvGrpSpPr/>
      </xdr:nvGrpSpPr>
      <xdr:grpSpPr>
        <a:xfrm>
          <a:off x="295275" y="190500"/>
          <a:ext cx="4224454" cy="3624937"/>
          <a:chOff x="7929148" y="5310199"/>
          <a:chExt cx="4285420" cy="3733794"/>
        </a:xfrm>
      </xdr:grpSpPr>
      <xdr:sp macro="" textlink="">
        <xdr:nvSpPr>
          <xdr:cNvPr id="4" name="Light Circular Dial1 Background Rectangle"/>
          <xdr:cNvSpPr/>
        </xdr:nvSpPr>
        <xdr:spPr bwMode="auto">
          <a:xfrm>
            <a:off x="7929148" y="5310199"/>
            <a:ext cx="4285420" cy="3733794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indent="0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'Aerobic Config'!E9">
        <xdr:nvSpPr>
          <xdr:cNvPr id="5" name="Circular Dial1 Units"/>
          <xdr:cNvSpPr txBox="1"/>
        </xdr:nvSpPr>
        <xdr:spPr bwMode="auto">
          <a:xfrm>
            <a:off x="8249250" y="8610797"/>
            <a:ext cx="3617118" cy="4127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7E37B41A-7B0C-4B08-9B4C-1626860FF63C}" type="TxLink">
              <a:rPr lang="en-US" sz="12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x ml/kg/min</a:t>
            </a:fld>
            <a:endParaRPr lang="en-US" sz="1200" b="1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6" name="Circular Dial1 Donut Chart"/>
          <xdr:cNvGraphicFramePr>
            <a:graphicFrameLocks/>
          </xdr:cNvGraphicFramePr>
        </xdr:nvGraphicFramePr>
        <xdr:xfrm>
          <a:off x="8446219" y="5990556"/>
          <a:ext cx="3067050" cy="27295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Circular Dial1 LightBlue Circle"/>
          <xdr:cNvSpPr/>
        </xdr:nvSpPr>
        <xdr:spPr>
          <a:xfrm>
            <a:off x="9130393" y="6504215"/>
            <a:ext cx="1695600" cy="1695600"/>
          </a:xfrm>
          <a:prstGeom prst="blockArc">
            <a:avLst>
              <a:gd name="adj1" fmla="val 10800000"/>
              <a:gd name="adj2" fmla="val 10731927"/>
              <a:gd name="adj3" fmla="val 9468"/>
            </a:avLst>
          </a:prstGeom>
          <a:solidFill>
            <a:schemeClr val="tx2">
              <a:lumMod val="40000"/>
              <a:lumOff val="6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'Aerobic Calc'!C12">
        <xdr:nvSpPr>
          <xdr:cNvPr id="8" name="Circular Dial1 Main Value"/>
          <xdr:cNvSpPr txBox="1"/>
        </xdr:nvSpPr>
        <xdr:spPr>
          <a:xfrm>
            <a:off x="9017719" y="6766844"/>
            <a:ext cx="1847850" cy="1352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1BE7F5A7-3863-4F8C-BAC5-66552AE36496}" type="TxLink">
              <a:rPr lang="en-US" sz="6000" b="0" i="0" u="none" strike="noStrike">
                <a:solidFill>
                  <a:srgbClr val="009BD2"/>
                </a:solidFill>
                <a:latin typeface="Arial Black"/>
                <a:cs typeface="Arial" pitchFamily="34" charset="0"/>
              </a:rPr>
              <a:pPr algn="ctr"/>
              <a:t>52</a:t>
            </a:fld>
            <a:endParaRPr lang="en-US" sz="6000">
              <a:solidFill>
                <a:srgbClr val="009BD2"/>
              </a:solidFill>
              <a:latin typeface="Arial Black" pitchFamily="34" charset="0"/>
              <a:cs typeface="Arial" pitchFamily="34" charset="0"/>
            </a:endParaRPr>
          </a:p>
        </xdr:txBody>
      </xdr:sp>
      <xdr:sp macro="" textlink="'Aerobic Calc'!C13">
        <xdr:nvSpPr>
          <xdr:cNvPr id="9" name="Circular Dial1 Total Value"/>
          <xdr:cNvSpPr txBox="1"/>
        </xdr:nvSpPr>
        <xdr:spPr>
          <a:xfrm>
            <a:off x="9951169" y="6785894"/>
            <a:ext cx="733425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BC4D10AC-5996-4E83-84B0-0FCA418F3C6E}" type="TxLink">
              <a:rPr lang="en-US" sz="1600" b="0" i="0" u="none" strike="noStrike">
                <a:solidFill>
                  <a:srgbClr val="009BD2"/>
                </a:solidFill>
                <a:latin typeface="Arial Black"/>
                <a:cs typeface="Arial" pitchFamily="34" charset="0"/>
              </a:rPr>
              <a:pPr algn="ctr"/>
              <a:t>62</a:t>
            </a:fld>
            <a:endParaRPr lang="en-US" sz="1600">
              <a:solidFill>
                <a:srgbClr val="009BD2"/>
              </a:solidFill>
              <a:latin typeface="Arial Black" pitchFamily="34" charset="0"/>
              <a:cs typeface="Arial" pitchFamily="34" charset="0"/>
            </a:endParaRPr>
          </a:p>
        </xdr:txBody>
      </xdr:sp>
      <xdr:sp macro="" textlink="'Aerobic Calc'!C14">
        <xdr:nvSpPr>
          <xdr:cNvPr id="10" name="Circular Dial1 % Value"/>
          <xdr:cNvSpPr txBox="1"/>
        </xdr:nvSpPr>
        <xdr:spPr>
          <a:xfrm>
            <a:off x="10836994" y="6147719"/>
            <a:ext cx="1181100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E1AA993F-CAB4-483B-AEF5-D7657C140A2F}" type="TxLink">
              <a:rPr lang="en-US" sz="2400" b="0" i="0" u="none" strike="noStrike">
                <a:solidFill>
                  <a:srgbClr val="A6A6A6"/>
                </a:solidFill>
                <a:latin typeface="Arial Black"/>
                <a:cs typeface="Arial" pitchFamily="34" charset="0"/>
              </a:rPr>
              <a:pPr algn="ctr"/>
              <a:t>84%</a:t>
            </a:fld>
            <a:endParaRPr lang="en-US" sz="2400">
              <a:solidFill>
                <a:schemeClr val="bg1">
                  <a:lumMod val="65000"/>
                </a:schemeClr>
              </a:solidFill>
              <a:latin typeface="Arial Black" pitchFamily="34" charset="0"/>
              <a:cs typeface="Arial" pitchFamily="34" charset="0"/>
            </a:endParaRPr>
          </a:p>
        </xdr:txBody>
      </xdr:sp>
      <xdr:sp macro="" textlink="'Aerobic Config'!E7">
        <xdr:nvSpPr>
          <xdr:cNvPr id="11" name="Circular Dial1 Title"/>
          <xdr:cNvSpPr txBox="1"/>
        </xdr:nvSpPr>
        <xdr:spPr bwMode="auto">
          <a:xfrm>
            <a:off x="8382812" y="5395731"/>
            <a:ext cx="3330918" cy="8444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D9435F99-F794-4CB5-8809-5F71D8A2E5FE}" type="TxLink">
              <a:rPr lang="en-US" sz="2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Aerobic Capacity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8</xdr:col>
      <xdr:colOff>0</xdr:colOff>
      <xdr:row>1</xdr:row>
      <xdr:rowOff>0</xdr:rowOff>
    </xdr:from>
    <xdr:to>
      <xdr:col>14</xdr:col>
      <xdr:colOff>566854</xdr:colOff>
      <xdr:row>15</xdr:row>
      <xdr:rowOff>5437</xdr:rowOff>
    </xdr:to>
    <xdr:grpSp>
      <xdr:nvGrpSpPr>
        <xdr:cNvPr id="12" name="b) Light Circular Dial Widget Type #1"/>
        <xdr:cNvGrpSpPr/>
      </xdr:nvGrpSpPr>
      <xdr:grpSpPr>
        <a:xfrm>
          <a:off x="4876800" y="190500"/>
          <a:ext cx="4224454" cy="3624937"/>
          <a:chOff x="7929148" y="5310199"/>
          <a:chExt cx="4285420" cy="3733794"/>
        </a:xfrm>
      </xdr:grpSpPr>
      <xdr:sp macro="" textlink="">
        <xdr:nvSpPr>
          <xdr:cNvPr id="13" name="Light Circular Dial1 Background Rectangle"/>
          <xdr:cNvSpPr/>
        </xdr:nvSpPr>
        <xdr:spPr bwMode="auto">
          <a:xfrm>
            <a:off x="7929148" y="5310199"/>
            <a:ext cx="4285420" cy="3733794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indent="0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'Aerobic Config'!E26">
        <xdr:nvSpPr>
          <xdr:cNvPr id="14" name="Circular Dial1 Units"/>
          <xdr:cNvSpPr txBox="1"/>
        </xdr:nvSpPr>
        <xdr:spPr bwMode="auto">
          <a:xfrm>
            <a:off x="8249250" y="8610797"/>
            <a:ext cx="3617118" cy="4127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76C318BD-1981-4DEA-9F38-64779C6DE173}" type="TxLink">
              <a:rPr lang="en-US" sz="12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x beats/minute</a:t>
            </a:fld>
            <a:endParaRPr lang="en-US" sz="1200" b="1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15" name="Circular Dial1 Donut Chart"/>
          <xdr:cNvGraphicFramePr>
            <a:graphicFrameLocks/>
          </xdr:cNvGraphicFramePr>
        </xdr:nvGraphicFramePr>
        <xdr:xfrm>
          <a:off x="8446219" y="5990556"/>
          <a:ext cx="3067050" cy="27295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6" name="Circular Dial1 LightBlue Circle"/>
          <xdr:cNvSpPr/>
        </xdr:nvSpPr>
        <xdr:spPr>
          <a:xfrm>
            <a:off x="9130393" y="6504215"/>
            <a:ext cx="1695600" cy="1695600"/>
          </a:xfrm>
          <a:prstGeom prst="blockArc">
            <a:avLst>
              <a:gd name="adj1" fmla="val 10800000"/>
              <a:gd name="adj2" fmla="val 10731927"/>
              <a:gd name="adj3" fmla="val 9468"/>
            </a:avLst>
          </a:prstGeom>
          <a:solidFill>
            <a:schemeClr val="tx2">
              <a:lumMod val="40000"/>
              <a:lumOff val="6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'Aerobic Calc'!C33">
        <xdr:nvSpPr>
          <xdr:cNvPr id="17" name="Circular Dial1 Main Value"/>
          <xdr:cNvSpPr txBox="1"/>
        </xdr:nvSpPr>
        <xdr:spPr>
          <a:xfrm>
            <a:off x="9017719" y="6766844"/>
            <a:ext cx="1847850" cy="1352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83207E23-207A-410D-AAAD-D99C6CF2427D}" type="TxLink">
              <a:rPr lang="en-US" sz="6000" b="0" i="0" u="none" strike="noStrike">
                <a:solidFill>
                  <a:srgbClr val="FFFF00"/>
                </a:solidFill>
                <a:latin typeface="Arial Black"/>
                <a:cs typeface="Arial" pitchFamily="34" charset="0"/>
              </a:rPr>
              <a:pPr algn="ctr"/>
              <a:t>27</a:t>
            </a:fld>
            <a:endParaRPr lang="en-US" sz="6000">
              <a:solidFill>
                <a:srgbClr val="FFFF00"/>
              </a:solidFill>
              <a:latin typeface="Arial Black" pitchFamily="34" charset="0"/>
              <a:cs typeface="Arial" pitchFamily="34" charset="0"/>
            </a:endParaRPr>
          </a:p>
        </xdr:txBody>
      </xdr:sp>
      <xdr:sp macro="" textlink="'Aerobic Calc'!C34">
        <xdr:nvSpPr>
          <xdr:cNvPr id="18" name="Circular Dial1 Total Value"/>
          <xdr:cNvSpPr txBox="1"/>
        </xdr:nvSpPr>
        <xdr:spPr>
          <a:xfrm>
            <a:off x="9951169" y="6785894"/>
            <a:ext cx="733425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3E680EC8-6383-4246-A170-10F573E13362}" type="TxLink">
              <a:rPr lang="en-US" sz="1600" b="0" i="0" u="none" strike="noStrike">
                <a:solidFill>
                  <a:sysClr val="windowText" lastClr="000000"/>
                </a:solidFill>
                <a:latin typeface="Arial Black"/>
                <a:cs typeface="Arial" pitchFamily="34" charset="0"/>
              </a:rPr>
              <a:pPr algn="ctr"/>
              <a:t>60</a:t>
            </a:fld>
            <a:endParaRPr lang="en-US" sz="1600">
              <a:solidFill>
                <a:sysClr val="windowText" lastClr="000000"/>
              </a:solidFill>
              <a:latin typeface="Arial Black" pitchFamily="34" charset="0"/>
              <a:cs typeface="Arial" pitchFamily="34" charset="0"/>
            </a:endParaRPr>
          </a:p>
        </xdr:txBody>
      </xdr:sp>
      <xdr:sp macro="" textlink="'Aerobic Calc'!C35">
        <xdr:nvSpPr>
          <xdr:cNvPr id="19" name="Circular Dial1 % Value"/>
          <xdr:cNvSpPr txBox="1"/>
        </xdr:nvSpPr>
        <xdr:spPr>
          <a:xfrm>
            <a:off x="10836994" y="6147719"/>
            <a:ext cx="1181100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1452CADF-7E38-43DA-9668-9C3FF95DC34B}" type="TxLink">
              <a:rPr lang="en-US" sz="2400" b="0" i="0" u="none" strike="noStrike">
                <a:solidFill>
                  <a:srgbClr val="A6A6A6"/>
                </a:solidFill>
                <a:latin typeface="Arial Black"/>
                <a:cs typeface="Arial" pitchFamily="34" charset="0"/>
              </a:rPr>
              <a:pPr algn="ctr"/>
              <a:t>45%</a:t>
            </a:fld>
            <a:endParaRPr lang="en-US" sz="2400">
              <a:solidFill>
                <a:schemeClr val="bg1">
                  <a:lumMod val="65000"/>
                </a:schemeClr>
              </a:solidFill>
              <a:latin typeface="Arial Black" pitchFamily="34" charset="0"/>
              <a:cs typeface="Arial" pitchFamily="34" charset="0"/>
            </a:endParaRPr>
          </a:p>
        </xdr:txBody>
      </xdr:sp>
      <xdr:sp macro="" textlink="'Aerobic Config'!E24">
        <xdr:nvSpPr>
          <xdr:cNvPr id="20" name="Circular Dial1 Title"/>
          <xdr:cNvSpPr txBox="1"/>
        </xdr:nvSpPr>
        <xdr:spPr bwMode="auto">
          <a:xfrm>
            <a:off x="8382812" y="5395731"/>
            <a:ext cx="3330918" cy="8444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D033AA20-AB7D-4F96-BBDF-6E843C97A013}" type="TxLink">
              <a:rPr lang="en-US" sz="2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Heart Rate Recovery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15</xdr:col>
      <xdr:colOff>581025</xdr:colOff>
      <xdr:row>0</xdr:row>
      <xdr:rowOff>70763</xdr:rowOff>
    </xdr:from>
    <xdr:to>
      <xdr:col>22</xdr:col>
      <xdr:colOff>538279</xdr:colOff>
      <xdr:row>14</xdr:row>
      <xdr:rowOff>266700</xdr:rowOff>
    </xdr:to>
    <xdr:grpSp>
      <xdr:nvGrpSpPr>
        <xdr:cNvPr id="25" name="b) Light Circular Dial Widget Type #1"/>
        <xdr:cNvGrpSpPr/>
      </xdr:nvGrpSpPr>
      <xdr:grpSpPr>
        <a:xfrm>
          <a:off x="9725025" y="70763"/>
          <a:ext cx="4224454" cy="3624937"/>
          <a:chOff x="7880836" y="5310199"/>
          <a:chExt cx="4285420" cy="3733794"/>
        </a:xfrm>
      </xdr:grpSpPr>
      <xdr:sp macro="" textlink="">
        <xdr:nvSpPr>
          <xdr:cNvPr id="26" name="Light Circular Dial1 Background Rectangle"/>
          <xdr:cNvSpPr/>
        </xdr:nvSpPr>
        <xdr:spPr bwMode="auto">
          <a:xfrm>
            <a:off x="7880836" y="5310199"/>
            <a:ext cx="4285420" cy="3733794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indent="0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'Aerobic Config'!E43">
        <xdr:nvSpPr>
          <xdr:cNvPr id="27" name="Circular Dial1 Units"/>
          <xdr:cNvSpPr txBox="1"/>
        </xdr:nvSpPr>
        <xdr:spPr bwMode="auto">
          <a:xfrm>
            <a:off x="8249250" y="8610797"/>
            <a:ext cx="3617118" cy="4127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C91E9CB5-91FA-4A19-92DD-8E0C01117757}" type="TxLink">
              <a:rPr lang="en-US" sz="12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x mmol/L</a:t>
            </a:fld>
            <a:endParaRPr lang="en-US" sz="900" b="1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28" name="Circular Dial1 Donut Chart"/>
          <xdr:cNvGraphicFramePr>
            <a:graphicFrameLocks/>
          </xdr:cNvGraphicFramePr>
        </xdr:nvGraphicFramePr>
        <xdr:xfrm>
          <a:off x="8446219" y="5990556"/>
          <a:ext cx="3067050" cy="27295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9" name="Circular Dial1 LightBlue Circle"/>
          <xdr:cNvSpPr/>
        </xdr:nvSpPr>
        <xdr:spPr>
          <a:xfrm>
            <a:off x="9130393" y="6504215"/>
            <a:ext cx="1695600" cy="1695600"/>
          </a:xfrm>
          <a:prstGeom prst="blockArc">
            <a:avLst>
              <a:gd name="adj1" fmla="val 10800000"/>
              <a:gd name="adj2" fmla="val 10731927"/>
              <a:gd name="adj3" fmla="val 9468"/>
            </a:avLst>
          </a:prstGeom>
          <a:solidFill>
            <a:schemeClr val="tx2">
              <a:lumMod val="40000"/>
              <a:lumOff val="6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'Aerobic Calc'!C54">
        <xdr:nvSpPr>
          <xdr:cNvPr id="30" name="Circular Dial1 Main Value"/>
          <xdr:cNvSpPr txBox="1"/>
        </xdr:nvSpPr>
        <xdr:spPr>
          <a:xfrm>
            <a:off x="9017719" y="6766844"/>
            <a:ext cx="1847850" cy="1352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E1092EF3-1586-4213-BD2F-343B4F8BDF89}" type="TxLink">
              <a:rPr lang="en-US" sz="6000" b="0" i="0" u="none" strike="noStrike">
                <a:solidFill>
                  <a:srgbClr val="FF0000"/>
                </a:solidFill>
                <a:latin typeface="Arial Black"/>
                <a:cs typeface="Arial" pitchFamily="34" charset="0"/>
              </a:rPr>
              <a:pPr algn="ctr"/>
              <a:t>7.9</a:t>
            </a:fld>
            <a:endParaRPr lang="en-US" sz="6000">
              <a:solidFill>
                <a:srgbClr val="FF0000"/>
              </a:solidFill>
              <a:latin typeface="Arial Black" pitchFamily="34" charset="0"/>
              <a:cs typeface="Arial" pitchFamily="34" charset="0"/>
            </a:endParaRPr>
          </a:p>
        </xdr:txBody>
      </xdr:sp>
      <xdr:sp macro="" textlink="'Aerobic Calc'!C55">
        <xdr:nvSpPr>
          <xdr:cNvPr id="31" name="Circular Dial1 Total Value"/>
          <xdr:cNvSpPr txBox="1"/>
        </xdr:nvSpPr>
        <xdr:spPr>
          <a:xfrm>
            <a:off x="9951169" y="6785894"/>
            <a:ext cx="733425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BC75F4C1-EF0C-4FA0-8B90-C41EF59BACAD}" type="TxLink">
              <a:rPr lang="en-US" sz="1600" b="0" i="0" u="none" strike="noStrike">
                <a:solidFill>
                  <a:schemeClr val="tx1"/>
                </a:solidFill>
                <a:latin typeface="Arial Black"/>
                <a:cs typeface="Arial" pitchFamily="34" charset="0"/>
              </a:rPr>
              <a:pPr algn="ctr"/>
              <a:t>12.1</a:t>
            </a:fld>
            <a:endParaRPr lang="en-US" sz="1600">
              <a:solidFill>
                <a:schemeClr val="tx1"/>
              </a:solidFill>
              <a:latin typeface="Arial Black" pitchFamily="34" charset="0"/>
              <a:cs typeface="Arial" pitchFamily="34" charset="0"/>
            </a:endParaRPr>
          </a:p>
        </xdr:txBody>
      </xdr:sp>
      <xdr:sp macro="" textlink="'Aerobic Calc'!C56">
        <xdr:nvSpPr>
          <xdr:cNvPr id="32" name="Circular Dial1 % Value"/>
          <xdr:cNvSpPr txBox="1"/>
        </xdr:nvSpPr>
        <xdr:spPr>
          <a:xfrm>
            <a:off x="10836994" y="6147719"/>
            <a:ext cx="1181100" cy="485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F50445B6-B248-4FD4-BA07-45C0BEC9AB37}" type="TxLink">
              <a:rPr lang="en-US" sz="2400" b="0" i="0" u="none" strike="noStrike">
                <a:solidFill>
                  <a:srgbClr val="A6A6A6"/>
                </a:solidFill>
                <a:latin typeface="Arial Black"/>
                <a:cs typeface="Arial" pitchFamily="34" charset="0"/>
              </a:rPr>
              <a:pPr algn="ctr"/>
              <a:t>35%</a:t>
            </a:fld>
            <a:endParaRPr lang="en-US" sz="2400">
              <a:solidFill>
                <a:schemeClr val="bg1">
                  <a:lumMod val="65000"/>
                </a:schemeClr>
              </a:solidFill>
              <a:latin typeface="Arial Black" pitchFamily="34" charset="0"/>
              <a:cs typeface="Arial" pitchFamily="34" charset="0"/>
            </a:endParaRPr>
          </a:p>
        </xdr:txBody>
      </xdr:sp>
      <xdr:sp macro="" textlink="'Aerobic Config'!E41">
        <xdr:nvSpPr>
          <xdr:cNvPr id="33" name="Circular Dial1 Title"/>
          <xdr:cNvSpPr txBox="1"/>
        </xdr:nvSpPr>
        <xdr:spPr bwMode="auto">
          <a:xfrm>
            <a:off x="8382812" y="5395731"/>
            <a:ext cx="3330918" cy="8444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F219366A-080C-4A4D-9DDB-789BF893DD74}" type="TxLink">
              <a:rPr lang="en-US" sz="20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Blood Lactate Recovery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39692</xdr:rowOff>
    </xdr:from>
    <xdr:to>
      <xdr:col>11</xdr:col>
      <xdr:colOff>515940</xdr:colOff>
      <xdr:row>5</xdr:row>
      <xdr:rowOff>11269</xdr:rowOff>
    </xdr:to>
    <xdr:sp macro="" textlink="">
      <xdr:nvSpPr>
        <xdr:cNvPr id="2" name="b) Circular Dial Widget Type #1 Title"/>
        <xdr:cNvSpPr txBox="1"/>
      </xdr:nvSpPr>
      <xdr:spPr bwMode="auto">
        <a:xfrm>
          <a:off x="158750" y="230192"/>
          <a:ext cx="7062790" cy="733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2400" b="1">
              <a:latin typeface="Arial" pitchFamily="34" charset="0"/>
              <a:cs typeface="Arial" pitchFamily="34" charset="0"/>
            </a:rPr>
            <a:t>B) Circular</a:t>
          </a:r>
          <a:r>
            <a:rPr lang="en-US" sz="2400" b="1" baseline="0">
              <a:latin typeface="Arial" pitchFamily="34" charset="0"/>
              <a:cs typeface="Arial" pitchFamily="34" charset="0"/>
            </a:rPr>
            <a:t> Dial</a:t>
          </a:r>
          <a:r>
            <a:rPr lang="en-US" sz="2400" b="1">
              <a:latin typeface="Arial" pitchFamily="34" charset="0"/>
              <a:cs typeface="Arial" pitchFamily="34" charset="0"/>
            </a:rPr>
            <a:t> Widget Type #1 Configuration Data</a:t>
          </a:r>
        </a:p>
      </xdr:txBody>
    </xdr:sp>
    <xdr:clientData/>
  </xdr:twoCellAnchor>
  <xdr:twoCellAnchor>
    <xdr:from>
      <xdr:col>0</xdr:col>
      <xdr:colOff>158750</xdr:colOff>
      <xdr:row>18</xdr:row>
      <xdr:rowOff>39692</xdr:rowOff>
    </xdr:from>
    <xdr:to>
      <xdr:col>11</xdr:col>
      <xdr:colOff>515940</xdr:colOff>
      <xdr:row>22</xdr:row>
      <xdr:rowOff>11269</xdr:rowOff>
    </xdr:to>
    <xdr:sp macro="" textlink="">
      <xdr:nvSpPr>
        <xdr:cNvPr id="3" name="b) Circular Dial Widget Type #1 Title"/>
        <xdr:cNvSpPr txBox="1"/>
      </xdr:nvSpPr>
      <xdr:spPr bwMode="auto">
        <a:xfrm>
          <a:off x="158750" y="230192"/>
          <a:ext cx="7062790" cy="733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2400" b="1">
              <a:latin typeface="Arial" pitchFamily="34" charset="0"/>
              <a:cs typeface="Arial" pitchFamily="34" charset="0"/>
            </a:rPr>
            <a:t>B) Circular</a:t>
          </a:r>
          <a:r>
            <a:rPr lang="en-US" sz="2400" b="1" baseline="0">
              <a:latin typeface="Arial" pitchFamily="34" charset="0"/>
              <a:cs typeface="Arial" pitchFamily="34" charset="0"/>
            </a:rPr>
            <a:t> Dial</a:t>
          </a:r>
          <a:r>
            <a:rPr lang="en-US" sz="2400" b="1">
              <a:latin typeface="Arial" pitchFamily="34" charset="0"/>
              <a:cs typeface="Arial" pitchFamily="34" charset="0"/>
            </a:rPr>
            <a:t> Widget Type #1 Configuration Data</a:t>
          </a:r>
        </a:p>
      </xdr:txBody>
    </xdr:sp>
    <xdr:clientData/>
  </xdr:twoCellAnchor>
  <xdr:twoCellAnchor>
    <xdr:from>
      <xdr:col>0</xdr:col>
      <xdr:colOff>158750</xdr:colOff>
      <xdr:row>35</xdr:row>
      <xdr:rowOff>39692</xdr:rowOff>
    </xdr:from>
    <xdr:to>
      <xdr:col>11</xdr:col>
      <xdr:colOff>515940</xdr:colOff>
      <xdr:row>39</xdr:row>
      <xdr:rowOff>11269</xdr:rowOff>
    </xdr:to>
    <xdr:sp macro="" textlink="">
      <xdr:nvSpPr>
        <xdr:cNvPr id="4" name="b) Circular Dial Widget Type #1 Title"/>
        <xdr:cNvSpPr txBox="1"/>
      </xdr:nvSpPr>
      <xdr:spPr bwMode="auto">
        <a:xfrm>
          <a:off x="158750" y="4497392"/>
          <a:ext cx="7062790" cy="733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2400" b="1">
              <a:latin typeface="Arial" pitchFamily="34" charset="0"/>
              <a:cs typeface="Arial" pitchFamily="34" charset="0"/>
            </a:rPr>
            <a:t>B) Circular</a:t>
          </a:r>
          <a:r>
            <a:rPr lang="en-US" sz="2400" b="1" baseline="0">
              <a:latin typeface="Arial" pitchFamily="34" charset="0"/>
              <a:cs typeface="Arial" pitchFamily="34" charset="0"/>
            </a:rPr>
            <a:t> Dial</a:t>
          </a:r>
          <a:r>
            <a:rPr lang="en-US" sz="2400" b="1">
              <a:latin typeface="Arial" pitchFamily="34" charset="0"/>
              <a:cs typeface="Arial" pitchFamily="34" charset="0"/>
            </a:rPr>
            <a:t> Widget Type #1 Configuration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20" zoomScaleNormal="120" workbookViewId="0">
      <selection activeCell="K17" sqref="K17"/>
    </sheetView>
  </sheetViews>
  <sheetFormatPr defaultRowHeight="14.5" x14ac:dyDescent="0.35"/>
  <sheetData/>
  <sheetProtection password="C27A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showGridLines="0" zoomScale="60" zoomScaleNormal="60" workbookViewId="0">
      <selection activeCell="P9" sqref="P9"/>
    </sheetView>
  </sheetViews>
  <sheetFormatPr defaultRowHeight="14.5" x14ac:dyDescent="0.35"/>
  <sheetData>
    <row r="1" spans="2:11" ht="15.75" thickBot="1" x14ac:dyDescent="0.3"/>
    <row r="2" spans="2:11" ht="27" thickBot="1" x14ac:dyDescent="0.3">
      <c r="B2" s="1" t="s">
        <v>0</v>
      </c>
      <c r="C2" s="2"/>
      <c r="D2" s="3"/>
      <c r="E2" s="4" t="s">
        <v>7</v>
      </c>
      <c r="F2" s="5"/>
      <c r="G2" s="5"/>
      <c r="H2" s="5"/>
      <c r="I2" s="5"/>
      <c r="J2" s="5"/>
      <c r="K2" s="6"/>
    </row>
    <row r="3" spans="2:11" ht="9.75" customHeight="1" thickBot="1" x14ac:dyDescent="0.3">
      <c r="B3" s="1"/>
      <c r="C3" s="2"/>
      <c r="D3" s="2"/>
      <c r="E3" s="7"/>
      <c r="F3" s="8"/>
      <c r="G3" s="8"/>
      <c r="H3" s="8"/>
      <c r="I3" s="9"/>
      <c r="J3" s="9"/>
      <c r="K3" s="10"/>
    </row>
    <row r="4" spans="2:11" ht="27" thickBot="1" x14ac:dyDescent="0.3">
      <c r="B4" s="1"/>
      <c r="C4" s="2"/>
      <c r="D4" s="3"/>
      <c r="E4" s="4" t="s">
        <v>8</v>
      </c>
      <c r="F4" s="5"/>
      <c r="G4" s="5"/>
      <c r="H4" s="6"/>
      <c r="I4" s="11"/>
      <c r="J4" s="12" t="s">
        <v>1</v>
      </c>
      <c r="K4" s="13">
        <v>8</v>
      </c>
    </row>
    <row r="5" spans="2:11" ht="27" thickBot="1" x14ac:dyDescent="0.3">
      <c r="B5" s="1"/>
      <c r="C5" s="2"/>
      <c r="D5" s="2"/>
      <c r="E5" s="7"/>
      <c r="F5" s="8"/>
      <c r="G5" s="8"/>
      <c r="H5" s="8"/>
      <c r="I5" s="9"/>
      <c r="J5" s="9"/>
      <c r="K5" s="10"/>
    </row>
    <row r="6" spans="2:11" ht="27" thickBot="1" x14ac:dyDescent="0.3">
      <c r="B6" s="1"/>
      <c r="C6" s="2"/>
      <c r="D6" s="3"/>
      <c r="E6" s="4" t="s">
        <v>5</v>
      </c>
      <c r="F6" s="5"/>
      <c r="G6" s="5"/>
      <c r="H6" s="6"/>
      <c r="I6" s="11"/>
      <c r="J6" s="12" t="s">
        <v>1</v>
      </c>
      <c r="K6" s="13">
        <v>4</v>
      </c>
    </row>
    <row r="7" spans="2:11" ht="27" thickBot="1" x14ac:dyDescent="0.3">
      <c r="B7" s="1"/>
      <c r="C7" s="2"/>
      <c r="D7" s="2"/>
      <c r="E7" s="7"/>
      <c r="F7" s="8"/>
      <c r="G7" s="8"/>
      <c r="H7" s="8"/>
      <c r="I7" s="9"/>
      <c r="J7" s="9"/>
      <c r="K7" s="10"/>
    </row>
    <row r="8" spans="2:11" ht="27" thickBot="1" x14ac:dyDescent="0.3">
      <c r="B8" s="1"/>
      <c r="C8" s="2"/>
      <c r="D8" s="3"/>
      <c r="E8" s="4" t="s">
        <v>11</v>
      </c>
      <c r="F8" s="5"/>
      <c r="G8" s="5"/>
      <c r="H8" s="6"/>
      <c r="I8" s="11"/>
      <c r="J8" s="12" t="s">
        <v>1</v>
      </c>
      <c r="K8" s="13">
        <v>4</v>
      </c>
    </row>
    <row r="9" spans="2:11" ht="27" thickBot="1" x14ac:dyDescent="0.3">
      <c r="B9" s="1"/>
      <c r="C9" s="2"/>
      <c r="D9" s="2"/>
      <c r="E9" s="7"/>
      <c r="F9" s="8"/>
      <c r="G9" s="8"/>
      <c r="H9" s="8"/>
      <c r="I9" s="9"/>
      <c r="J9" s="9"/>
      <c r="K9" s="10"/>
    </row>
    <row r="10" spans="2:11" ht="27" thickBot="1" x14ac:dyDescent="0.3">
      <c r="B10" s="1"/>
      <c r="C10" s="2"/>
      <c r="D10" s="3"/>
      <c r="E10" s="4" t="s">
        <v>9</v>
      </c>
      <c r="F10" s="5"/>
      <c r="G10" s="5"/>
      <c r="H10" s="6"/>
      <c r="I10" s="11"/>
      <c r="J10" s="12" t="s">
        <v>1</v>
      </c>
      <c r="K10" s="13">
        <v>4</v>
      </c>
    </row>
    <row r="11" spans="2:11" ht="27" thickBot="1" x14ac:dyDescent="0.3">
      <c r="B11" s="1"/>
      <c r="C11" s="2"/>
      <c r="D11" s="2"/>
      <c r="E11" s="7"/>
      <c r="F11" s="8"/>
      <c r="G11" s="8"/>
      <c r="H11" s="8"/>
      <c r="I11" s="9"/>
      <c r="J11" s="9"/>
      <c r="K11" s="10"/>
    </row>
    <row r="12" spans="2:11" ht="27" thickBot="1" x14ac:dyDescent="0.3">
      <c r="B12" s="1"/>
      <c r="C12" s="2"/>
      <c r="D12" s="3"/>
      <c r="E12" s="4" t="s">
        <v>10</v>
      </c>
      <c r="F12" s="5"/>
      <c r="G12" s="5"/>
      <c r="H12" s="6"/>
      <c r="I12" s="11"/>
      <c r="J12" s="12" t="s">
        <v>1</v>
      </c>
      <c r="K12" s="13">
        <v>3</v>
      </c>
    </row>
    <row r="13" spans="2:11" ht="27" thickBot="1" x14ac:dyDescent="0.3">
      <c r="B13" s="1"/>
      <c r="C13" s="2"/>
      <c r="D13" s="2"/>
      <c r="E13" s="7"/>
      <c r="F13" s="8"/>
      <c r="G13" s="8"/>
      <c r="H13" s="8"/>
      <c r="I13" s="9"/>
      <c r="J13" s="9"/>
      <c r="K13" s="10"/>
    </row>
    <row r="14" spans="2:11" ht="27" thickBot="1" x14ac:dyDescent="0.3">
      <c r="B14" s="1"/>
      <c r="C14" s="2"/>
      <c r="D14" s="3"/>
      <c r="E14" s="4" t="s">
        <v>12</v>
      </c>
      <c r="F14" s="5"/>
      <c r="G14" s="5"/>
      <c r="H14" s="6"/>
      <c r="I14" s="11"/>
      <c r="J14" s="12" t="s">
        <v>1</v>
      </c>
      <c r="K14" s="13">
        <v>3</v>
      </c>
    </row>
    <row r="15" spans="2:11" ht="27" thickBot="1" x14ac:dyDescent="0.3">
      <c r="B15" s="1"/>
      <c r="C15" s="2"/>
      <c r="D15" s="2"/>
      <c r="E15" s="7"/>
      <c r="F15" s="8"/>
      <c r="G15" s="8"/>
      <c r="H15" s="8"/>
      <c r="I15" s="9"/>
      <c r="J15" s="9"/>
      <c r="K15" s="10"/>
    </row>
    <row r="16" spans="2:11" ht="27" thickBot="1" x14ac:dyDescent="0.3">
      <c r="B16" s="1"/>
      <c r="C16" s="2"/>
      <c r="D16" s="3"/>
      <c r="E16" s="4" t="s">
        <v>31</v>
      </c>
      <c r="F16" s="5"/>
      <c r="G16" s="5"/>
      <c r="H16" s="6"/>
      <c r="I16" s="11"/>
      <c r="J16" s="12" t="s">
        <v>1</v>
      </c>
      <c r="K16" s="13">
        <v>3</v>
      </c>
    </row>
    <row r="17" spans="2:11" ht="27" thickBot="1" x14ac:dyDescent="0.3">
      <c r="B17" s="1"/>
      <c r="C17" s="2"/>
      <c r="D17" s="2"/>
      <c r="E17" s="7"/>
      <c r="F17" s="8"/>
      <c r="G17" s="8"/>
      <c r="H17" s="8"/>
      <c r="I17" s="9"/>
      <c r="J17" s="9"/>
      <c r="K17" s="10"/>
    </row>
    <row r="18" spans="2:11" ht="25.5" thickBot="1" x14ac:dyDescent="0.4">
      <c r="B18" s="1"/>
      <c r="C18" s="2"/>
      <c r="D18" s="3"/>
      <c r="E18" s="4" t="s">
        <v>13</v>
      </c>
      <c r="F18" s="5"/>
      <c r="G18" s="5"/>
      <c r="H18" s="6"/>
      <c r="I18" s="11"/>
      <c r="J18" s="12" t="s">
        <v>1</v>
      </c>
      <c r="K18" s="1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39"/>
  <sheetViews>
    <sheetView showGridLines="0" topLeftCell="A28" workbookViewId="0">
      <selection activeCell="G44" sqref="G44"/>
    </sheetView>
  </sheetViews>
  <sheetFormatPr defaultRowHeight="14.5" x14ac:dyDescent="0.35"/>
  <cols>
    <col min="1" max="2" width="8.7265625" style="41"/>
    <col min="3" max="4" width="13.54296875" style="41" customWidth="1"/>
    <col min="5" max="5" width="17.26953125" style="41" customWidth="1"/>
    <col min="6" max="6" width="8.7265625" style="41"/>
    <col min="7" max="7" width="16.26953125" style="41" customWidth="1"/>
    <col min="8" max="16384" width="8.7265625" style="41"/>
  </cols>
  <sheetData>
    <row r="1" spans="3:8" s="30" customFormat="1" ht="12.5" x14ac:dyDescent="0.25"/>
    <row r="2" spans="3:8" s="30" customFormat="1" ht="20" x14ac:dyDescent="0.4">
      <c r="C2" s="29" t="s">
        <v>2</v>
      </c>
    </row>
    <row r="3" spans="3:8" s="30" customFormat="1" ht="9.75" customHeight="1" x14ac:dyDescent="0.4">
      <c r="C3" s="29"/>
    </row>
    <row r="4" spans="3:8" s="30" customFormat="1" ht="13" x14ac:dyDescent="0.3">
      <c r="C4" s="31" t="s">
        <v>32</v>
      </c>
    </row>
    <row r="5" spans="3:8" s="30" customFormat="1" x14ac:dyDescent="0.35">
      <c r="E5" s="32" t="s">
        <v>3</v>
      </c>
      <c r="F5" s="32" t="s">
        <v>4</v>
      </c>
      <c r="G5" s="32"/>
    </row>
    <row r="6" spans="3:8" s="30" customFormat="1" x14ac:dyDescent="0.35">
      <c r="C6" s="33" t="str">
        <f>Configurations!E4</f>
        <v>Anthropometry</v>
      </c>
      <c r="E6" s="32">
        <v>1</v>
      </c>
      <c r="F6" s="34">
        <f>Configurations!K4</f>
        <v>8</v>
      </c>
      <c r="G6" s="35" t="s">
        <v>6</v>
      </c>
      <c r="H6" s="33" t="str">
        <f>Configurations!E2</f>
        <v>Physiological Testing Result</v>
      </c>
    </row>
    <row r="7" spans="3:8" s="30" customFormat="1" x14ac:dyDescent="0.35">
      <c r="C7" s="33" t="str">
        <f>Configurations!E6</f>
        <v>Aerobic Capacity</v>
      </c>
      <c r="E7" s="32">
        <v>2</v>
      </c>
      <c r="F7" s="34">
        <f>Configurations!K6</f>
        <v>4</v>
      </c>
      <c r="G7" s="32"/>
    </row>
    <row r="8" spans="3:8" s="30" customFormat="1" x14ac:dyDescent="0.35">
      <c r="C8" s="33" t="str">
        <f>Configurations!E8</f>
        <v>Anaerobic Capacity</v>
      </c>
      <c r="E8" s="32">
        <v>3</v>
      </c>
      <c r="F8" s="34">
        <f>Configurations!K8</f>
        <v>4</v>
      </c>
      <c r="G8" s="32"/>
    </row>
    <row r="9" spans="3:8" s="30" customFormat="1" x14ac:dyDescent="0.35">
      <c r="C9" s="33" t="str">
        <f>Configurations!E10</f>
        <v>Explosive Power</v>
      </c>
      <c r="E9" s="32">
        <v>4</v>
      </c>
      <c r="F9" s="34">
        <f>Configurations!K10</f>
        <v>4</v>
      </c>
      <c r="G9" s="32"/>
    </row>
    <row r="10" spans="3:8" s="30" customFormat="1" x14ac:dyDescent="0.35">
      <c r="C10" s="33" t="str">
        <f>Configurations!E12</f>
        <v>Speed</v>
      </c>
      <c r="E10" s="32">
        <v>5</v>
      </c>
      <c r="F10" s="34">
        <f>Configurations!K12</f>
        <v>3</v>
      </c>
      <c r="G10" s="32"/>
    </row>
    <row r="11" spans="3:8" s="30" customFormat="1" x14ac:dyDescent="0.35">
      <c r="C11" s="33" t="str">
        <f>Configurations!E14</f>
        <v>Agility</v>
      </c>
      <c r="E11" s="32">
        <v>6</v>
      </c>
      <c r="F11" s="34">
        <f>Configurations!K14</f>
        <v>3</v>
      </c>
      <c r="G11" s="32"/>
    </row>
    <row r="12" spans="3:8" s="30" customFormat="1" x14ac:dyDescent="0.35">
      <c r="C12" s="33" t="str">
        <f>Configurations!E16</f>
        <v>Strength</v>
      </c>
      <c r="E12" s="32">
        <v>7</v>
      </c>
      <c r="F12" s="34">
        <f>Configurations!K16</f>
        <v>3</v>
      </c>
      <c r="G12" s="32"/>
    </row>
    <row r="13" spans="3:8" s="30" customFormat="1" x14ac:dyDescent="0.35">
      <c r="C13" s="33" t="str">
        <f>Configurations!E18</f>
        <v>Hydration</v>
      </c>
      <c r="E13" s="32">
        <v>8</v>
      </c>
      <c r="F13" s="34">
        <f>Configurations!K18</f>
        <v>2</v>
      </c>
      <c r="G13" s="32"/>
    </row>
    <row r="14" spans="3:8" s="30" customFormat="1" x14ac:dyDescent="0.35">
      <c r="E14" s="32"/>
      <c r="F14" s="32"/>
      <c r="G14" s="32"/>
    </row>
    <row r="15" spans="3:8" s="30" customFormat="1" x14ac:dyDescent="0.35">
      <c r="C15" s="31" t="s">
        <v>33</v>
      </c>
      <c r="E15" s="32"/>
      <c r="F15" s="32"/>
      <c r="G15" s="32"/>
    </row>
    <row r="16" spans="3:8" s="30" customFormat="1" ht="12.5" x14ac:dyDescent="0.25"/>
    <row r="17" spans="3:19" s="30" customFormat="1" ht="37.5" x14ac:dyDescent="0.25">
      <c r="C17" s="36" t="str">
        <f>C6</f>
        <v>Anthropometry</v>
      </c>
      <c r="D17" s="37"/>
      <c r="E17" s="38">
        <f>F6</f>
        <v>8</v>
      </c>
      <c r="G17" s="39" t="s">
        <v>6</v>
      </c>
      <c r="H17" s="40" t="str">
        <f>H6</f>
        <v>Physiological Testing Result</v>
      </c>
    </row>
    <row r="18" spans="3:19" s="30" customFormat="1" ht="37.5" x14ac:dyDescent="0.25">
      <c r="C18" s="36" t="str">
        <f t="shared" ref="C18:C22" si="0">C7</f>
        <v>Aerobic Capacity</v>
      </c>
      <c r="D18" s="37"/>
      <c r="E18" s="38">
        <f t="shared" ref="E18:E24" si="1">F7</f>
        <v>4</v>
      </c>
    </row>
    <row r="19" spans="3:19" s="30" customFormat="1" ht="37.5" x14ac:dyDescent="0.25">
      <c r="C19" s="36" t="str">
        <f t="shared" si="0"/>
        <v>Anaerobic Capacity</v>
      </c>
      <c r="D19" s="37"/>
      <c r="E19" s="38">
        <f t="shared" si="1"/>
        <v>4</v>
      </c>
    </row>
    <row r="20" spans="3:19" s="30" customFormat="1" ht="37.5" x14ac:dyDescent="0.25">
      <c r="C20" s="36" t="str">
        <f t="shared" si="0"/>
        <v>Explosive Power</v>
      </c>
      <c r="D20" s="37"/>
      <c r="E20" s="38">
        <f t="shared" si="1"/>
        <v>4</v>
      </c>
    </row>
    <row r="21" spans="3:19" s="30" customFormat="1" ht="37.5" x14ac:dyDescent="0.25">
      <c r="C21" s="36" t="str">
        <f t="shared" si="0"/>
        <v>Speed</v>
      </c>
      <c r="D21" s="37"/>
      <c r="E21" s="38">
        <f t="shared" si="1"/>
        <v>3</v>
      </c>
    </row>
    <row r="22" spans="3:19" s="30" customFormat="1" ht="37.5" x14ac:dyDescent="0.25">
      <c r="C22" s="36" t="str">
        <f t="shared" si="0"/>
        <v>Agility</v>
      </c>
      <c r="D22" s="37"/>
      <c r="E22" s="38">
        <f t="shared" si="1"/>
        <v>3</v>
      </c>
    </row>
    <row r="23" spans="3:19" s="30" customFormat="1" ht="37.5" x14ac:dyDescent="0.25">
      <c r="C23" s="36" t="s">
        <v>31</v>
      </c>
      <c r="D23" s="37"/>
      <c r="E23" s="38">
        <f t="shared" si="1"/>
        <v>3</v>
      </c>
    </row>
    <row r="24" spans="3:19" s="30" customFormat="1" ht="37.5" x14ac:dyDescent="0.25">
      <c r="C24" s="36" t="s">
        <v>13</v>
      </c>
      <c r="D24" s="37"/>
      <c r="E24" s="38">
        <f t="shared" si="1"/>
        <v>2</v>
      </c>
    </row>
    <row r="25" spans="3:19" s="30" customFormat="1" ht="13" x14ac:dyDescent="0.3">
      <c r="C25" s="31"/>
    </row>
    <row r="26" spans="3:19" s="30" customFormat="1" ht="13" x14ac:dyDescent="0.3">
      <c r="C26" s="31" t="s">
        <v>34</v>
      </c>
    </row>
    <row r="27" spans="3:19" s="30" customFormat="1" ht="12.5" x14ac:dyDescent="0.25"/>
    <row r="28" spans="3:19" s="30" customFormat="1" x14ac:dyDescent="0.35">
      <c r="C28" s="32"/>
      <c r="D28" s="32">
        <v>1</v>
      </c>
      <c r="E28" s="32">
        <v>1</v>
      </c>
      <c r="F28" s="32">
        <v>2</v>
      </c>
      <c r="G28" s="32">
        <v>2</v>
      </c>
      <c r="H28" s="32">
        <v>3</v>
      </c>
      <c r="I28" s="32">
        <v>3</v>
      </c>
      <c r="J28" s="32">
        <v>4</v>
      </c>
      <c r="K28" s="32">
        <v>4</v>
      </c>
      <c r="L28" s="32">
        <v>5</v>
      </c>
      <c r="M28" s="32">
        <v>5</v>
      </c>
      <c r="N28" s="32">
        <v>6</v>
      </c>
      <c r="O28" s="32">
        <v>6</v>
      </c>
      <c r="P28" s="32">
        <v>7</v>
      </c>
      <c r="Q28" s="32">
        <v>7</v>
      </c>
      <c r="R28" s="32">
        <v>8</v>
      </c>
      <c r="S28" s="32">
        <v>8</v>
      </c>
    </row>
    <row r="29" spans="3:19" s="30" customFormat="1" x14ac:dyDescent="0.35">
      <c r="C29" s="32">
        <v>1</v>
      </c>
      <c r="D29" s="32">
        <f>IF(VLOOKUP(D28,E6:F13,2,FALSE)&gt;=C29,10,0)</f>
        <v>10</v>
      </c>
      <c r="E29" s="32">
        <f>IF(D29=10,0,10)</f>
        <v>0</v>
      </c>
      <c r="F29" s="32">
        <f>IF(VLOOKUP(F28,E6:F13,2,FALSE)&gt;=C29,10,0)</f>
        <v>10</v>
      </c>
      <c r="G29" s="32">
        <f>IF(F29=10,0,10)</f>
        <v>0</v>
      </c>
      <c r="H29" s="32">
        <f>IF(VLOOKUP(H28,E6:F13,2,FALSE)&gt;=C29,10,0)</f>
        <v>10</v>
      </c>
      <c r="I29" s="32">
        <f>IF(H29=10,0,10)</f>
        <v>0</v>
      </c>
      <c r="J29" s="32">
        <f>IF(VLOOKUP(J28,E6:F13,2,FALSE)&gt;=C29,10,0)</f>
        <v>10</v>
      </c>
      <c r="K29" s="32">
        <f t="shared" ref="K29:K38" si="2">IF(J29=10,0,10)</f>
        <v>0</v>
      </c>
      <c r="L29" s="32">
        <f>IF(VLOOKUP(L28,E6:F13,2,FALSE)&gt;=C29,10,0)</f>
        <v>10</v>
      </c>
      <c r="M29" s="32">
        <f t="shared" ref="M29:M38" si="3">IF(L29=10,0,10)</f>
        <v>0</v>
      </c>
      <c r="N29" s="32">
        <f>IF(VLOOKUP(N28,E6:F13,2,FALSE)&gt;=C29,10,0)</f>
        <v>10</v>
      </c>
      <c r="O29" s="32">
        <f t="shared" ref="O29:O38" si="4">IF(N29=10,0,10)</f>
        <v>0</v>
      </c>
      <c r="P29" s="32">
        <f>IF(VLOOKUP(P28,E6:F13,2,FALSE)&gt;=C29,10,0)</f>
        <v>10</v>
      </c>
      <c r="Q29" s="32">
        <f t="shared" ref="Q29:Q38" si="5">IF(P29=10,0,10)</f>
        <v>0</v>
      </c>
      <c r="R29" s="32">
        <f>IF(VLOOKUP(R28,E6:F13,2,FALSE)&gt;=C29,10,0)</f>
        <v>10</v>
      </c>
      <c r="S29" s="32">
        <f t="shared" ref="S29:S38" si="6">IF(R29=10,0,10)</f>
        <v>0</v>
      </c>
    </row>
    <row r="30" spans="3:19" s="30" customFormat="1" x14ac:dyDescent="0.35">
      <c r="C30" s="32">
        <v>2</v>
      </c>
      <c r="D30" s="32">
        <f>IF(VLOOKUP(D28,E6:F13,2,FALSE)&gt;=C30,10,0)</f>
        <v>10</v>
      </c>
      <c r="E30" s="32">
        <f t="shared" ref="E30:G38" si="7">IF(D30=10,0,10)</f>
        <v>0</v>
      </c>
      <c r="F30" s="32">
        <f>IF(VLOOKUP(F28,E6:F13,2,FALSE)&gt;=C30,10,0)</f>
        <v>10</v>
      </c>
      <c r="G30" s="32">
        <f t="shared" si="7"/>
        <v>0</v>
      </c>
      <c r="H30" s="32">
        <f>IF(VLOOKUP(H28,E6:F13,2,FALSE)&gt;=C30,10,0)</f>
        <v>10</v>
      </c>
      <c r="I30" s="32">
        <f t="shared" ref="I30:I38" si="8">IF(H30=10,0,10)</f>
        <v>0</v>
      </c>
      <c r="J30" s="32">
        <f>IF(VLOOKUP(J28,E6:F13,2,FALSE)&gt;=C30,10,0)</f>
        <v>10</v>
      </c>
      <c r="K30" s="32">
        <f t="shared" si="2"/>
        <v>0</v>
      </c>
      <c r="L30" s="32">
        <f>IF(VLOOKUP(L28,E6:F13,2,FALSE)&gt;=C30,10,0)</f>
        <v>10</v>
      </c>
      <c r="M30" s="32">
        <f t="shared" si="3"/>
        <v>0</v>
      </c>
      <c r="N30" s="32">
        <f>IF(VLOOKUP(N28,E6:F13,2,FALSE)&gt;=C30,10,0)</f>
        <v>10</v>
      </c>
      <c r="O30" s="32">
        <f t="shared" si="4"/>
        <v>0</v>
      </c>
      <c r="P30" s="32">
        <f>IF(VLOOKUP(P28,E6:F13,2,FALSE)&gt;=C30,10,0)</f>
        <v>10</v>
      </c>
      <c r="Q30" s="32">
        <f t="shared" si="5"/>
        <v>0</v>
      </c>
      <c r="R30" s="32">
        <f>IF(VLOOKUP(R28,E6:F13,2,FALSE)&gt;=C30,10,0)</f>
        <v>10</v>
      </c>
      <c r="S30" s="32">
        <f t="shared" si="6"/>
        <v>0</v>
      </c>
    </row>
    <row r="31" spans="3:19" s="30" customFormat="1" x14ac:dyDescent="0.35">
      <c r="C31" s="32">
        <v>3</v>
      </c>
      <c r="D31" s="32">
        <f>IF(VLOOKUP(D28,E6:F13,2,FALSE)&gt;=C31,10,0)</f>
        <v>10</v>
      </c>
      <c r="E31" s="32">
        <f t="shared" si="7"/>
        <v>0</v>
      </c>
      <c r="F31" s="32">
        <f>IF(VLOOKUP(F28,E6:F13,2,FALSE)&gt;=C31,10,0)</f>
        <v>10</v>
      </c>
      <c r="G31" s="32">
        <f t="shared" si="7"/>
        <v>0</v>
      </c>
      <c r="H31" s="32">
        <f>IF(VLOOKUP(H28,E6:F13,2,FALSE)&gt;=C31,10,0)</f>
        <v>10</v>
      </c>
      <c r="I31" s="32">
        <f t="shared" si="8"/>
        <v>0</v>
      </c>
      <c r="J31" s="32">
        <f>IF(VLOOKUP(J28,E6:F13,2,FALSE)&gt;=C31,10,0)</f>
        <v>10</v>
      </c>
      <c r="K31" s="32">
        <f t="shared" si="2"/>
        <v>0</v>
      </c>
      <c r="L31" s="32">
        <f>IF(VLOOKUP(L28,E6:F13,2,FALSE)&gt;=C31,10,0)</f>
        <v>10</v>
      </c>
      <c r="M31" s="32">
        <f t="shared" si="3"/>
        <v>0</v>
      </c>
      <c r="N31" s="32">
        <f>IF(VLOOKUP(N28,E6:F13,2,FALSE)&gt;=C31,10,0)</f>
        <v>10</v>
      </c>
      <c r="O31" s="32">
        <f t="shared" si="4"/>
        <v>0</v>
      </c>
      <c r="P31" s="32">
        <f>IF(VLOOKUP(P28,E6:F13,2,FALSE)&gt;=C31,10,0)</f>
        <v>10</v>
      </c>
      <c r="Q31" s="32">
        <f t="shared" si="5"/>
        <v>0</v>
      </c>
      <c r="R31" s="32">
        <f>IF(VLOOKUP(R28,E6:F13,2,FALSE)&gt;=C31,10,0)</f>
        <v>0</v>
      </c>
      <c r="S31" s="32">
        <f t="shared" si="6"/>
        <v>10</v>
      </c>
    </row>
    <row r="32" spans="3:19" s="30" customFormat="1" x14ac:dyDescent="0.35">
      <c r="C32" s="32">
        <v>4</v>
      </c>
      <c r="D32" s="32">
        <f>IF(VLOOKUP(D28,E6:F13,2,FALSE)&gt;=C32,10,0)</f>
        <v>10</v>
      </c>
      <c r="E32" s="32">
        <f t="shared" si="7"/>
        <v>0</v>
      </c>
      <c r="F32" s="32">
        <f>IF(VLOOKUP(F28,E6:F13,2,FALSE)&gt;=C32,10,0)</f>
        <v>10</v>
      </c>
      <c r="G32" s="32">
        <f t="shared" si="7"/>
        <v>0</v>
      </c>
      <c r="H32" s="32">
        <f>IF(VLOOKUP(H28,E6:F13,2,FALSE)&gt;=C32,10,0)</f>
        <v>10</v>
      </c>
      <c r="I32" s="32">
        <f t="shared" si="8"/>
        <v>0</v>
      </c>
      <c r="J32" s="32">
        <f>IF(VLOOKUP(J28,E6:F13,2,FALSE)&gt;=C32,10,0)</f>
        <v>10</v>
      </c>
      <c r="K32" s="32">
        <f t="shared" si="2"/>
        <v>0</v>
      </c>
      <c r="L32" s="32">
        <f>IF(VLOOKUP(L28,E6:F13,2,FALSE)&gt;=C32,10,0)</f>
        <v>0</v>
      </c>
      <c r="M32" s="32">
        <f t="shared" si="3"/>
        <v>10</v>
      </c>
      <c r="N32" s="32">
        <f>IF(VLOOKUP(N28,E6:F13,2,FALSE)&gt;=C32,10,0)</f>
        <v>0</v>
      </c>
      <c r="O32" s="32">
        <f t="shared" si="4"/>
        <v>10</v>
      </c>
      <c r="P32" s="32">
        <f>IF(VLOOKUP(P28,E6:F13,2,FALSE)&gt;=C32,10,0)</f>
        <v>0</v>
      </c>
      <c r="Q32" s="32">
        <f t="shared" si="5"/>
        <v>10</v>
      </c>
      <c r="R32" s="32">
        <f>IF(VLOOKUP(R28,E6:F13,2,FALSE)&gt;=C32,10,0)</f>
        <v>0</v>
      </c>
      <c r="S32" s="32">
        <f t="shared" si="6"/>
        <v>10</v>
      </c>
    </row>
    <row r="33" spans="3:19" s="30" customFormat="1" x14ac:dyDescent="0.35">
      <c r="C33" s="32">
        <v>5</v>
      </c>
      <c r="D33" s="32">
        <f>IF(VLOOKUP(D28,E6:F13,2,FALSE)&gt;=C33,10,0)</f>
        <v>10</v>
      </c>
      <c r="E33" s="32">
        <f t="shared" si="7"/>
        <v>0</v>
      </c>
      <c r="F33" s="32">
        <f>IF(VLOOKUP(F28,E6:F13,2,FALSE)&gt;=C33,10,0)</f>
        <v>0</v>
      </c>
      <c r="G33" s="32">
        <f t="shared" si="7"/>
        <v>10</v>
      </c>
      <c r="H33" s="32">
        <f>IF(VLOOKUP(H28,E6:F13,2,FALSE)&gt;=C33,10,0)</f>
        <v>0</v>
      </c>
      <c r="I33" s="32">
        <f t="shared" si="8"/>
        <v>10</v>
      </c>
      <c r="J33" s="32">
        <f>IF(VLOOKUP(J28,E6:F13,2,FALSE)&gt;=C33,10,0)</f>
        <v>0</v>
      </c>
      <c r="K33" s="32">
        <f t="shared" si="2"/>
        <v>10</v>
      </c>
      <c r="L33" s="32">
        <f>IF(VLOOKUP(L28,E6:F13,2,FALSE)&gt;=C33,10,0)</f>
        <v>0</v>
      </c>
      <c r="M33" s="32">
        <f t="shared" si="3"/>
        <v>10</v>
      </c>
      <c r="N33" s="32">
        <f>IF(VLOOKUP(N28,E6:F13,2,FALSE)&gt;=C33,10,0)</f>
        <v>0</v>
      </c>
      <c r="O33" s="32">
        <f t="shared" si="4"/>
        <v>10</v>
      </c>
      <c r="P33" s="32">
        <f>IF(VLOOKUP(P28,E6:F13,2,FALSE)&gt;=C33,10,0)</f>
        <v>0</v>
      </c>
      <c r="Q33" s="32">
        <f t="shared" si="5"/>
        <v>10</v>
      </c>
      <c r="R33" s="32">
        <f>IF(VLOOKUP(R28,E6:F13,2,FALSE)&gt;=C33,10,0)</f>
        <v>0</v>
      </c>
      <c r="S33" s="32">
        <f t="shared" si="6"/>
        <v>10</v>
      </c>
    </row>
    <row r="34" spans="3:19" s="30" customFormat="1" x14ac:dyDescent="0.35">
      <c r="C34" s="32">
        <v>6</v>
      </c>
      <c r="D34" s="32">
        <f>IF(VLOOKUP(D28,E6:F13,2,FALSE)&gt;=C34,10,0)</f>
        <v>10</v>
      </c>
      <c r="E34" s="32">
        <f t="shared" si="7"/>
        <v>0</v>
      </c>
      <c r="F34" s="32">
        <f>IF(VLOOKUP(F28,E6:F13,2,FALSE)&gt;=C34,10,0)</f>
        <v>0</v>
      </c>
      <c r="G34" s="32">
        <f t="shared" si="7"/>
        <v>10</v>
      </c>
      <c r="H34" s="32">
        <f>IF(VLOOKUP(H28,E6:F13,2,FALSE)&gt;=C34,10,0)</f>
        <v>0</v>
      </c>
      <c r="I34" s="32">
        <f t="shared" si="8"/>
        <v>10</v>
      </c>
      <c r="J34" s="32">
        <f>IF(VLOOKUP(J28,E6:F13,2,FALSE)&gt;=C34,10,0)</f>
        <v>0</v>
      </c>
      <c r="K34" s="32">
        <f t="shared" si="2"/>
        <v>10</v>
      </c>
      <c r="L34" s="32">
        <f>IF(VLOOKUP(L28,E6:F13,2,FALSE)&gt;=C34,10,0)</f>
        <v>0</v>
      </c>
      <c r="M34" s="32">
        <f t="shared" si="3"/>
        <v>10</v>
      </c>
      <c r="N34" s="32">
        <f>IF(VLOOKUP(N28,E6:F13,2,FALSE)&gt;=C34,10,0)</f>
        <v>0</v>
      </c>
      <c r="O34" s="32">
        <f t="shared" si="4"/>
        <v>10</v>
      </c>
      <c r="P34" s="32">
        <f>IF(VLOOKUP(P28,E6:F13,2,FALSE)&gt;=C34,10,0)</f>
        <v>0</v>
      </c>
      <c r="Q34" s="32">
        <f t="shared" si="5"/>
        <v>10</v>
      </c>
      <c r="R34" s="32">
        <f>IF(VLOOKUP(R28,E6:F13,2,FALSE)&gt;=C34,10,0)</f>
        <v>0</v>
      </c>
      <c r="S34" s="32">
        <f t="shared" si="6"/>
        <v>10</v>
      </c>
    </row>
    <row r="35" spans="3:19" s="30" customFormat="1" x14ac:dyDescent="0.35">
      <c r="C35" s="32">
        <v>7</v>
      </c>
      <c r="D35" s="32">
        <f>IF(VLOOKUP(D28,E6:F13,2,FALSE)&gt;=C35,10,0)</f>
        <v>10</v>
      </c>
      <c r="E35" s="32">
        <f t="shared" si="7"/>
        <v>0</v>
      </c>
      <c r="F35" s="32">
        <f>IF(VLOOKUP(F28,E6:F13,2,FALSE)&gt;=C35,10,0)</f>
        <v>0</v>
      </c>
      <c r="G35" s="32">
        <f t="shared" si="7"/>
        <v>10</v>
      </c>
      <c r="H35" s="32">
        <f>IF(VLOOKUP(H28,E6:F13,2,FALSE)&gt;=C35,10,0)</f>
        <v>0</v>
      </c>
      <c r="I35" s="32">
        <f t="shared" si="8"/>
        <v>10</v>
      </c>
      <c r="J35" s="32">
        <f>IF(VLOOKUP(J28,E6:F13,2,FALSE)&gt;=C35,10,0)</f>
        <v>0</v>
      </c>
      <c r="K35" s="32">
        <f t="shared" si="2"/>
        <v>10</v>
      </c>
      <c r="L35" s="32">
        <f>IF(VLOOKUP(L28,E6:F13,2,FALSE)&gt;=C35,10,0)</f>
        <v>0</v>
      </c>
      <c r="M35" s="32">
        <f t="shared" si="3"/>
        <v>10</v>
      </c>
      <c r="N35" s="32">
        <f>IF(VLOOKUP(N28,E6:F13,2,FALSE)&gt;=C35,10,0)</f>
        <v>0</v>
      </c>
      <c r="O35" s="32">
        <f t="shared" si="4"/>
        <v>10</v>
      </c>
      <c r="P35" s="32">
        <f>IF(VLOOKUP(P28,E6:F13,2,FALSE)&gt;=C35,10,0)</f>
        <v>0</v>
      </c>
      <c r="Q35" s="32">
        <f t="shared" si="5"/>
        <v>10</v>
      </c>
      <c r="R35" s="32">
        <f>IF(VLOOKUP(R28,E6:F13,2,FALSE)&gt;=C35,10,0)</f>
        <v>0</v>
      </c>
      <c r="S35" s="32">
        <f t="shared" si="6"/>
        <v>10</v>
      </c>
    </row>
    <row r="36" spans="3:19" s="30" customFormat="1" x14ac:dyDescent="0.35">
      <c r="C36" s="32">
        <v>8</v>
      </c>
      <c r="D36" s="32">
        <f>IF(VLOOKUP(D28,E6:F13,2,FALSE)&gt;=C36,10,0)</f>
        <v>10</v>
      </c>
      <c r="E36" s="32">
        <f t="shared" si="7"/>
        <v>0</v>
      </c>
      <c r="F36" s="32">
        <f>IF(VLOOKUP(F28,E6:F13,2,FALSE)&gt;=C36,10,0)</f>
        <v>0</v>
      </c>
      <c r="G36" s="32">
        <f t="shared" si="7"/>
        <v>10</v>
      </c>
      <c r="H36" s="32">
        <f>IF(VLOOKUP(H28,E6:F13,2,FALSE)&gt;=C36,10,0)</f>
        <v>0</v>
      </c>
      <c r="I36" s="32">
        <f t="shared" si="8"/>
        <v>10</v>
      </c>
      <c r="J36" s="32">
        <f>IF(VLOOKUP(J28,E6:F13,2,FALSE)&gt;=C36,10,0)</f>
        <v>0</v>
      </c>
      <c r="K36" s="32">
        <f t="shared" si="2"/>
        <v>10</v>
      </c>
      <c r="L36" s="32">
        <f>IF(VLOOKUP(L28,E6:F13,2,FALSE)&gt;=C36,10,0)</f>
        <v>0</v>
      </c>
      <c r="M36" s="32">
        <f t="shared" si="3"/>
        <v>10</v>
      </c>
      <c r="N36" s="32">
        <f>IF(VLOOKUP(N28,E6:F13,2,FALSE)&gt;=C36,10,0)</f>
        <v>0</v>
      </c>
      <c r="O36" s="32">
        <f t="shared" si="4"/>
        <v>10</v>
      </c>
      <c r="P36" s="32">
        <f>IF(VLOOKUP(P28,E6:F13,2,FALSE)&gt;=C36,10,0)</f>
        <v>0</v>
      </c>
      <c r="Q36" s="32">
        <f t="shared" si="5"/>
        <v>10</v>
      </c>
      <c r="R36" s="32">
        <f>IF(VLOOKUP(R28,E6:F13,2,FALSE)&gt;=C36,10,0)</f>
        <v>0</v>
      </c>
      <c r="S36" s="32">
        <f t="shared" si="6"/>
        <v>10</v>
      </c>
    </row>
    <row r="37" spans="3:19" s="30" customFormat="1" x14ac:dyDescent="0.35">
      <c r="C37" s="32">
        <v>9</v>
      </c>
      <c r="D37" s="32">
        <f>IF(VLOOKUP(D28,E6:F13,2,FALSE)&gt;=C37,10,0)</f>
        <v>0</v>
      </c>
      <c r="E37" s="32">
        <f t="shared" si="7"/>
        <v>10</v>
      </c>
      <c r="F37" s="32">
        <f>IF(VLOOKUP(F28,E6:F13,2,FALSE)&gt;=C37,10,0)</f>
        <v>0</v>
      </c>
      <c r="G37" s="32">
        <f t="shared" si="7"/>
        <v>10</v>
      </c>
      <c r="H37" s="32">
        <f>IF(VLOOKUP(H28,E6:F13,2,FALSE)&gt;=C37,10,0)</f>
        <v>0</v>
      </c>
      <c r="I37" s="32">
        <f t="shared" si="8"/>
        <v>10</v>
      </c>
      <c r="J37" s="32">
        <f>IF(VLOOKUP(J28,E6:F13,2,FALSE)&gt;=C37,10,0)</f>
        <v>0</v>
      </c>
      <c r="K37" s="32">
        <f t="shared" si="2"/>
        <v>10</v>
      </c>
      <c r="L37" s="32">
        <f>IF(VLOOKUP(L28,E6:F13,2,FALSE)&gt;=C37,10,0)</f>
        <v>0</v>
      </c>
      <c r="M37" s="32">
        <f t="shared" si="3"/>
        <v>10</v>
      </c>
      <c r="N37" s="32">
        <f>IF(VLOOKUP(N28,E6:F13,2,FALSE)&gt;=C37,10,0)</f>
        <v>0</v>
      </c>
      <c r="O37" s="32">
        <f t="shared" si="4"/>
        <v>10</v>
      </c>
      <c r="P37" s="32">
        <f>IF(VLOOKUP(P28,E6:F13,2,FALSE)&gt;=C37,10,0)</f>
        <v>0</v>
      </c>
      <c r="Q37" s="32">
        <f t="shared" si="5"/>
        <v>10</v>
      </c>
      <c r="R37" s="32">
        <f>IF(VLOOKUP(R28,E6:F13,2,FALSE)&gt;=C37,10,0)</f>
        <v>0</v>
      </c>
      <c r="S37" s="32">
        <f t="shared" si="6"/>
        <v>10</v>
      </c>
    </row>
    <row r="38" spans="3:19" s="30" customFormat="1" x14ac:dyDescent="0.35">
      <c r="C38" s="32">
        <v>10</v>
      </c>
      <c r="D38" s="32">
        <f>IF(VLOOKUP(D28,E6:F13,2,FALSE)&gt;=C38,10,0)</f>
        <v>0</v>
      </c>
      <c r="E38" s="32">
        <f t="shared" si="7"/>
        <v>10</v>
      </c>
      <c r="F38" s="32">
        <f>IF(VLOOKUP(F28,E6:F13,2,FALSE)&gt;=C38,10,0)</f>
        <v>0</v>
      </c>
      <c r="G38" s="32">
        <f t="shared" si="7"/>
        <v>10</v>
      </c>
      <c r="H38" s="32">
        <f>IF(VLOOKUP(H28,E6:F13,2,FALSE)&gt;=C38,10,0)</f>
        <v>0</v>
      </c>
      <c r="I38" s="32">
        <f t="shared" si="8"/>
        <v>10</v>
      </c>
      <c r="J38" s="32">
        <f>IF(VLOOKUP(J28,E6:F13,2,FALSE)&gt;=C38,10,0)</f>
        <v>0</v>
      </c>
      <c r="K38" s="32">
        <f t="shared" si="2"/>
        <v>10</v>
      </c>
      <c r="L38" s="32">
        <f>IF(VLOOKUP(L28,E6:F13,2,FALSE)&gt;=C38,10,0)</f>
        <v>0</v>
      </c>
      <c r="M38" s="32">
        <f t="shared" si="3"/>
        <v>10</v>
      </c>
      <c r="N38" s="32">
        <f>IF(VLOOKUP(N28,E6:F13,2,FALSE)&gt;=C38,10,0)</f>
        <v>0</v>
      </c>
      <c r="O38" s="32">
        <f t="shared" si="4"/>
        <v>10</v>
      </c>
      <c r="P38" s="32">
        <f>IF(VLOOKUP(P28,E6:F13,2,FALSE)&gt;=C38,10,0)</f>
        <v>0</v>
      </c>
      <c r="Q38" s="32">
        <f t="shared" si="5"/>
        <v>10</v>
      </c>
      <c r="R38" s="32">
        <f>IF(VLOOKUP(R28,E6:F13,2,FALSE)&gt;=C38,10,0)</f>
        <v>0</v>
      </c>
      <c r="S38" s="32">
        <f t="shared" si="6"/>
        <v>10</v>
      </c>
    </row>
    <row r="39" spans="3:19" s="30" customFormat="1" ht="12.5" x14ac:dyDescent="0.25"/>
  </sheetData>
  <sheetProtection password="C27A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20" sqref="G20"/>
    </sheetView>
  </sheetViews>
  <sheetFormatPr defaultRowHeight="14.5" x14ac:dyDescent="0.35"/>
  <sheetData>
    <row r="1" spans="1:7" ht="15" x14ac:dyDescent="0.25">
      <c r="A1" s="14"/>
      <c r="B1" s="14"/>
      <c r="C1" s="14"/>
      <c r="D1" s="14"/>
      <c r="E1" s="14"/>
      <c r="F1" s="14"/>
      <c r="G1" s="14"/>
    </row>
    <row r="2" spans="1:7" ht="15" x14ac:dyDescent="0.25">
      <c r="A2" s="14"/>
      <c r="B2" s="14"/>
      <c r="C2" s="14"/>
      <c r="D2" s="14"/>
      <c r="E2" s="14"/>
      <c r="F2" s="14"/>
      <c r="G2" s="14"/>
    </row>
    <row r="3" spans="1:7" ht="15" x14ac:dyDescent="0.25">
      <c r="A3" s="14"/>
      <c r="B3" s="14"/>
      <c r="C3" s="14"/>
      <c r="D3" s="14"/>
      <c r="E3" s="14"/>
      <c r="F3" s="14"/>
      <c r="G3" s="14"/>
    </row>
    <row r="4" spans="1:7" ht="15" x14ac:dyDescent="0.25">
      <c r="A4" s="14"/>
      <c r="B4" s="14"/>
      <c r="C4" s="14"/>
      <c r="D4" s="14"/>
      <c r="E4" s="14"/>
      <c r="F4" s="14"/>
      <c r="G4" s="14"/>
    </row>
    <row r="5" spans="1:7" ht="15" x14ac:dyDescent="0.25">
      <c r="A5" s="14"/>
      <c r="B5" s="14"/>
      <c r="C5" s="14"/>
      <c r="D5" s="14"/>
      <c r="E5" s="14"/>
      <c r="F5" s="14"/>
      <c r="G5" s="14"/>
    </row>
    <row r="6" spans="1:7" ht="15" x14ac:dyDescent="0.25">
      <c r="A6" s="14"/>
      <c r="B6" s="14"/>
      <c r="C6" s="14"/>
      <c r="D6" s="14"/>
      <c r="E6" s="14"/>
      <c r="F6" s="14"/>
      <c r="G6" s="14"/>
    </row>
    <row r="7" spans="1:7" ht="30" x14ac:dyDescent="0.4">
      <c r="A7" s="15"/>
      <c r="B7" s="15"/>
      <c r="C7" s="15"/>
      <c r="D7" s="15"/>
      <c r="E7" s="15"/>
      <c r="F7" s="15"/>
      <c r="G7" s="15"/>
    </row>
    <row r="8" spans="1:7" ht="15" x14ac:dyDescent="0.25">
      <c r="A8" s="14"/>
      <c r="B8" s="14"/>
      <c r="C8" s="14"/>
      <c r="D8" s="14"/>
      <c r="E8" s="14"/>
      <c r="F8" s="14"/>
      <c r="G8" s="14"/>
    </row>
    <row r="9" spans="1:7" ht="30" x14ac:dyDescent="0.4">
      <c r="A9" s="15"/>
      <c r="B9" s="15"/>
      <c r="C9" s="15"/>
      <c r="D9" s="15"/>
      <c r="E9" s="15"/>
      <c r="F9" s="15"/>
      <c r="G9" s="15"/>
    </row>
    <row r="10" spans="1:7" ht="15" x14ac:dyDescent="0.25">
      <c r="A10" s="14"/>
      <c r="B10" s="14"/>
      <c r="C10" s="14"/>
      <c r="D10" s="14"/>
      <c r="E10" s="14"/>
      <c r="F10" s="14"/>
      <c r="G10" s="14"/>
    </row>
    <row r="11" spans="1:7" ht="30" x14ac:dyDescent="0.4">
      <c r="A11" s="15"/>
      <c r="B11" s="15"/>
      <c r="C11" s="15"/>
      <c r="D11" s="15"/>
      <c r="E11" s="15"/>
      <c r="F11" s="15"/>
      <c r="G11" s="15"/>
    </row>
    <row r="12" spans="1:7" ht="15" x14ac:dyDescent="0.25">
      <c r="A12" s="14"/>
      <c r="B12" s="14"/>
      <c r="C12" s="14"/>
      <c r="D12" s="14"/>
      <c r="E12" s="14"/>
      <c r="F12" s="14"/>
      <c r="G12" s="14"/>
    </row>
    <row r="13" spans="1:7" ht="30" x14ac:dyDescent="0.4">
      <c r="A13" s="15"/>
      <c r="B13" s="15"/>
      <c r="C13" s="15"/>
      <c r="D13" s="15"/>
      <c r="E13" s="15"/>
      <c r="F13" s="15"/>
      <c r="G13" s="15"/>
    </row>
    <row r="14" spans="1:7" ht="15" x14ac:dyDescent="0.25">
      <c r="A14" s="14"/>
      <c r="B14" s="14"/>
      <c r="C14" s="14"/>
      <c r="D14" s="14"/>
      <c r="E14" s="14"/>
      <c r="F14" s="14"/>
      <c r="G14" s="14"/>
    </row>
    <row r="15" spans="1:7" ht="30" x14ac:dyDescent="0.4">
      <c r="A15" s="15"/>
      <c r="B15" s="15"/>
      <c r="C15" s="15"/>
      <c r="D15" s="15"/>
      <c r="E15" s="15"/>
      <c r="F15" s="15"/>
      <c r="G15" s="15"/>
    </row>
    <row r="16" spans="1:7" ht="15" x14ac:dyDescent="0.25">
      <c r="A16" s="14"/>
      <c r="B16" s="14"/>
      <c r="C16" s="14"/>
      <c r="D16" s="14"/>
      <c r="E16" s="14"/>
      <c r="F16" s="14"/>
      <c r="G16" s="14"/>
    </row>
  </sheetData>
  <sheetProtection password="C27A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zoomScale="40" zoomScaleNormal="40" workbookViewId="0">
      <selection activeCell="Q14" sqref="Q14"/>
    </sheetView>
  </sheetViews>
  <sheetFormatPr defaultRowHeight="14.5" x14ac:dyDescent="0.35"/>
  <cols>
    <col min="5" max="5" width="11.26953125" bestFit="1" customWidth="1"/>
  </cols>
  <sheetData>
    <row r="1" spans="1:12" ht="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 thickBo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0.75" thickBot="1" x14ac:dyDescent="0.3">
      <c r="A7" s="1" t="s">
        <v>17</v>
      </c>
      <c r="B7" s="3"/>
      <c r="C7" s="17"/>
      <c r="D7" s="17"/>
      <c r="E7" s="27" t="s">
        <v>5</v>
      </c>
      <c r="F7" s="26"/>
      <c r="G7" s="26"/>
      <c r="H7" s="26"/>
      <c r="I7" s="26"/>
      <c r="J7" s="25"/>
      <c r="K7" s="14"/>
      <c r="L7" s="16"/>
    </row>
    <row r="8" spans="1:12" ht="15.75" thickBot="1" x14ac:dyDescent="0.3">
      <c r="A8" s="21"/>
      <c r="B8" s="20"/>
      <c r="C8" s="18"/>
      <c r="D8" s="18"/>
      <c r="E8" s="19"/>
      <c r="F8" s="28"/>
      <c r="G8" s="18"/>
      <c r="H8" s="18"/>
      <c r="I8" s="18"/>
      <c r="J8" s="18"/>
      <c r="K8" s="18"/>
      <c r="L8" s="18"/>
    </row>
    <row r="9" spans="1:12" ht="30.75" thickBot="1" x14ac:dyDescent="0.3">
      <c r="A9" s="1" t="s">
        <v>16</v>
      </c>
      <c r="B9" s="3"/>
      <c r="C9" s="17"/>
      <c r="D9" s="17"/>
      <c r="E9" s="27" t="s">
        <v>18</v>
      </c>
      <c r="F9" s="26"/>
      <c r="G9" s="26"/>
      <c r="H9" s="26"/>
      <c r="I9" s="26"/>
      <c r="J9" s="25"/>
      <c r="K9" s="14"/>
      <c r="L9" s="16"/>
    </row>
    <row r="10" spans="1:12" ht="15.75" thickBot="1" x14ac:dyDescent="0.3">
      <c r="A10" s="21"/>
      <c r="B10" s="20"/>
      <c r="C10" s="18"/>
      <c r="D10" s="18"/>
      <c r="E10" s="19"/>
      <c r="F10" s="24"/>
      <c r="G10" s="18"/>
      <c r="H10" s="18"/>
      <c r="I10" s="18"/>
      <c r="J10" s="18"/>
      <c r="K10" s="18"/>
      <c r="L10" s="18"/>
    </row>
    <row r="11" spans="1:12" ht="30.75" thickBot="1" x14ac:dyDescent="0.3">
      <c r="A11" s="1" t="s">
        <v>15</v>
      </c>
      <c r="B11" s="3"/>
      <c r="C11" s="17"/>
      <c r="D11" s="17"/>
      <c r="E11" s="22">
        <v>52</v>
      </c>
      <c r="F11" s="23">
        <f>E13-E11</f>
        <v>10</v>
      </c>
      <c r="G11" s="16"/>
      <c r="H11" s="16"/>
      <c r="I11" s="16"/>
      <c r="J11" s="16"/>
      <c r="K11" s="16"/>
      <c r="L11" s="16"/>
    </row>
    <row r="12" spans="1:12" ht="15.75" thickBot="1" x14ac:dyDescent="0.3">
      <c r="A12" s="21"/>
      <c r="B12" s="20"/>
      <c r="C12" s="18"/>
      <c r="D12" s="18"/>
      <c r="E12" s="19"/>
      <c r="F12" s="18"/>
      <c r="G12" s="18"/>
      <c r="H12" s="18"/>
      <c r="I12" s="18"/>
      <c r="J12" s="18"/>
      <c r="K12" s="18"/>
      <c r="L12" s="18"/>
    </row>
    <row r="13" spans="1:12" ht="30.75" thickBot="1" x14ac:dyDescent="0.3">
      <c r="A13" s="1" t="s">
        <v>14</v>
      </c>
      <c r="B13" s="3"/>
      <c r="C13" s="17"/>
      <c r="D13" s="17"/>
      <c r="E13" s="22">
        <v>62</v>
      </c>
      <c r="F13" s="16"/>
      <c r="G13" s="16"/>
      <c r="H13" s="16"/>
      <c r="I13" s="16"/>
      <c r="J13" s="16"/>
      <c r="K13" s="16"/>
      <c r="L13" s="16"/>
    </row>
    <row r="14" spans="1:12" ht="15" x14ac:dyDescent="0.25">
      <c r="A14" s="21"/>
      <c r="B14" s="20"/>
      <c r="C14" s="18"/>
      <c r="D14" s="18"/>
      <c r="E14" s="19"/>
      <c r="F14" s="18"/>
      <c r="G14" s="18"/>
      <c r="H14" s="18"/>
      <c r="I14" s="18"/>
      <c r="J14" s="18"/>
      <c r="K14" s="18"/>
      <c r="L14" s="18"/>
    </row>
    <row r="15" spans="1:12" ht="30" x14ac:dyDescent="0.25">
      <c r="A15" s="1"/>
      <c r="B15" s="3"/>
      <c r="C15" s="17"/>
      <c r="D15" s="17"/>
      <c r="E15" s="16"/>
      <c r="F15" s="16"/>
      <c r="G15" s="16"/>
      <c r="H15" s="16"/>
      <c r="I15" s="16"/>
      <c r="J15" s="16"/>
      <c r="K15" s="16"/>
      <c r="L15" s="16"/>
    </row>
    <row r="16" spans="1:12" ht="1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8" spans="1:12" ht="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30.75" thickBot="1" x14ac:dyDescent="0.3">
      <c r="A24" s="1" t="s">
        <v>17</v>
      </c>
      <c r="B24" s="3"/>
      <c r="C24" s="17"/>
      <c r="D24" s="17"/>
      <c r="E24" s="27" t="s">
        <v>27</v>
      </c>
      <c r="F24" s="26"/>
      <c r="G24" s="26"/>
      <c r="H24" s="26"/>
      <c r="I24" s="26"/>
      <c r="J24" s="25"/>
      <c r="K24" s="14"/>
      <c r="L24" s="16"/>
    </row>
    <row r="25" spans="1:12" ht="15.75" thickBot="1" x14ac:dyDescent="0.3">
      <c r="A25" s="21"/>
      <c r="B25" s="20"/>
      <c r="C25" s="18"/>
      <c r="D25" s="18"/>
      <c r="E25" s="19"/>
      <c r="F25" s="28"/>
      <c r="G25" s="18"/>
      <c r="H25" s="18"/>
      <c r="I25" s="18"/>
      <c r="J25" s="18"/>
      <c r="K25" s="18"/>
      <c r="L25" s="18"/>
    </row>
    <row r="26" spans="1:12" ht="30.75" thickBot="1" x14ac:dyDescent="0.3">
      <c r="A26" s="1" t="s">
        <v>16</v>
      </c>
      <c r="B26" s="3"/>
      <c r="C26" s="17"/>
      <c r="D26" s="17"/>
      <c r="E26" s="27" t="s">
        <v>28</v>
      </c>
      <c r="F26" s="26"/>
      <c r="G26" s="26"/>
      <c r="H26" s="26"/>
      <c r="I26" s="26"/>
      <c r="J26" s="25"/>
      <c r="K26" s="14"/>
      <c r="L26" s="16"/>
    </row>
    <row r="27" spans="1:12" ht="15.75" thickBot="1" x14ac:dyDescent="0.3">
      <c r="A27" s="21"/>
      <c r="B27" s="20"/>
      <c r="C27" s="18"/>
      <c r="D27" s="18"/>
      <c r="E27" s="19"/>
      <c r="F27" s="24"/>
      <c r="G27" s="18"/>
      <c r="H27" s="18"/>
      <c r="I27" s="18"/>
      <c r="J27" s="18"/>
      <c r="K27" s="18"/>
      <c r="L27" s="18"/>
    </row>
    <row r="28" spans="1:12" ht="30.75" thickBot="1" x14ac:dyDescent="0.3">
      <c r="A28" s="1" t="s">
        <v>15</v>
      </c>
      <c r="B28" s="3"/>
      <c r="C28" s="17"/>
      <c r="D28" s="17"/>
      <c r="E28" s="22">
        <v>27</v>
      </c>
      <c r="F28" s="23">
        <f>E30-E28</f>
        <v>33</v>
      </c>
      <c r="G28" s="16"/>
      <c r="H28" s="16"/>
      <c r="I28" s="16"/>
      <c r="J28" s="16"/>
      <c r="K28" s="16"/>
      <c r="L28" s="16"/>
    </row>
    <row r="29" spans="1:12" ht="15.75" thickBot="1" x14ac:dyDescent="0.3">
      <c r="A29" s="21"/>
      <c r="B29" s="20"/>
      <c r="C29" s="18"/>
      <c r="D29" s="18"/>
      <c r="E29" s="19"/>
      <c r="F29" s="18"/>
      <c r="G29" s="18"/>
      <c r="H29" s="18"/>
      <c r="I29" s="18"/>
      <c r="J29" s="18"/>
      <c r="K29" s="18"/>
      <c r="L29" s="18"/>
    </row>
    <row r="30" spans="1:12" ht="30.75" thickBot="1" x14ac:dyDescent="0.3">
      <c r="A30" s="1" t="s">
        <v>14</v>
      </c>
      <c r="B30" s="3"/>
      <c r="C30" s="17"/>
      <c r="D30" s="17"/>
      <c r="E30" s="22">
        <v>60</v>
      </c>
      <c r="F30" s="16"/>
      <c r="G30" s="16"/>
      <c r="H30" s="16"/>
      <c r="I30" s="16"/>
      <c r="J30" s="16"/>
      <c r="K30" s="16"/>
      <c r="L30" s="16"/>
    </row>
    <row r="31" spans="1:12" ht="15" x14ac:dyDescent="0.25">
      <c r="A31" s="21"/>
      <c r="B31" s="20"/>
      <c r="C31" s="18"/>
      <c r="D31" s="18"/>
      <c r="E31" s="19"/>
      <c r="F31" s="18"/>
      <c r="G31" s="18"/>
      <c r="H31" s="18"/>
      <c r="I31" s="18"/>
      <c r="J31" s="18"/>
      <c r="K31" s="18"/>
      <c r="L31" s="18"/>
    </row>
    <row r="32" spans="1:12" ht="30" x14ac:dyDescent="0.25">
      <c r="A32" s="1"/>
      <c r="B32" s="3"/>
      <c r="C32" s="17"/>
      <c r="D32" s="17"/>
      <c r="E32" s="16"/>
      <c r="F32" s="16"/>
      <c r="G32" s="16"/>
      <c r="H32" s="16"/>
      <c r="I32" s="16"/>
      <c r="J32" s="16"/>
      <c r="K32" s="16"/>
      <c r="L32" s="16"/>
    </row>
    <row r="33" spans="1:12" ht="1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5" spans="1:12" ht="1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5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5.75" thickBot="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30.75" thickBot="1" x14ac:dyDescent="0.3">
      <c r="A41" s="1" t="s">
        <v>17</v>
      </c>
      <c r="B41" s="3"/>
      <c r="C41" s="17"/>
      <c r="D41" s="17"/>
      <c r="E41" s="27" t="s">
        <v>29</v>
      </c>
      <c r="F41" s="26"/>
      <c r="G41" s="26"/>
      <c r="H41" s="26"/>
      <c r="I41" s="26"/>
      <c r="J41" s="25"/>
      <c r="K41" s="14"/>
      <c r="L41" s="16"/>
    </row>
    <row r="42" spans="1:12" ht="15.75" thickBot="1" x14ac:dyDescent="0.3">
      <c r="A42" s="21"/>
      <c r="B42" s="20"/>
      <c r="C42" s="18"/>
      <c r="D42" s="18"/>
      <c r="E42" s="19"/>
      <c r="F42" s="28"/>
      <c r="G42" s="18"/>
      <c r="H42" s="18"/>
      <c r="I42" s="18"/>
      <c r="J42" s="18"/>
      <c r="K42" s="18"/>
      <c r="L42" s="18"/>
    </row>
    <row r="43" spans="1:12" ht="30.75" thickBot="1" x14ac:dyDescent="0.3">
      <c r="A43" s="1" t="s">
        <v>16</v>
      </c>
      <c r="B43" s="3"/>
      <c r="C43" s="17"/>
      <c r="D43" s="17"/>
      <c r="E43" s="27" t="s">
        <v>30</v>
      </c>
      <c r="F43" s="26"/>
      <c r="G43" s="26"/>
      <c r="H43" s="26"/>
      <c r="I43" s="26"/>
      <c r="J43" s="25"/>
      <c r="K43" s="14"/>
      <c r="L43" s="16"/>
    </row>
    <row r="44" spans="1:12" ht="15.75" thickBot="1" x14ac:dyDescent="0.3">
      <c r="A44" s="21"/>
      <c r="B44" s="20"/>
      <c r="C44" s="18"/>
      <c r="D44" s="18"/>
      <c r="E44" s="19"/>
      <c r="F44" s="24"/>
      <c r="G44" s="18"/>
      <c r="H44" s="18"/>
      <c r="I44" s="18"/>
      <c r="J44" s="18"/>
      <c r="K44" s="18"/>
      <c r="L44" s="18"/>
    </row>
    <row r="45" spans="1:12" ht="30.75" thickBot="1" x14ac:dyDescent="0.3">
      <c r="A45" s="1" t="s">
        <v>15</v>
      </c>
      <c r="B45" s="3"/>
      <c r="C45" s="17"/>
      <c r="D45" s="17"/>
      <c r="E45" s="22">
        <v>7.9</v>
      </c>
      <c r="F45" s="23">
        <f>E47-E45</f>
        <v>4.1999999999999993</v>
      </c>
      <c r="G45" s="16"/>
      <c r="H45" s="16"/>
      <c r="I45" s="16"/>
      <c r="J45" s="16"/>
      <c r="K45" s="16"/>
      <c r="L45" s="16"/>
    </row>
    <row r="46" spans="1:12" ht="15.75" thickBot="1" x14ac:dyDescent="0.3">
      <c r="A46" s="21"/>
      <c r="B46" s="20"/>
      <c r="C46" s="18"/>
      <c r="D46" s="18"/>
      <c r="E46" s="19"/>
      <c r="F46" s="18"/>
      <c r="G46" s="18"/>
      <c r="H46" s="18"/>
      <c r="I46" s="18"/>
      <c r="J46" s="18"/>
      <c r="K46" s="18"/>
      <c r="L46" s="18"/>
    </row>
    <row r="47" spans="1:12" ht="30.75" thickBot="1" x14ac:dyDescent="0.3">
      <c r="A47" s="1" t="s">
        <v>14</v>
      </c>
      <c r="B47" s="3"/>
      <c r="C47" s="17"/>
      <c r="D47" s="17"/>
      <c r="E47" s="22">
        <v>12.1</v>
      </c>
      <c r="F47" s="16"/>
      <c r="G47" s="16"/>
      <c r="H47" s="16"/>
      <c r="I47" s="16"/>
      <c r="J47" s="16"/>
      <c r="K47" s="16"/>
      <c r="L47" s="16"/>
    </row>
    <row r="48" spans="1:12" x14ac:dyDescent="0.35">
      <c r="A48" s="21"/>
      <c r="B48" s="20"/>
      <c r="C48" s="18"/>
      <c r="D48" s="18"/>
      <c r="E48" s="19"/>
      <c r="F48" s="18"/>
      <c r="G48" s="18"/>
      <c r="H48" s="18"/>
      <c r="I48" s="18"/>
      <c r="J48" s="18"/>
      <c r="K48" s="18"/>
      <c r="L48" s="18"/>
    </row>
    <row r="49" spans="1:12" ht="29.5" x14ac:dyDescent="0.35">
      <c r="A49" s="1"/>
      <c r="B49" s="3"/>
      <c r="C49" s="17"/>
      <c r="D49" s="17"/>
      <c r="E49" s="16"/>
      <c r="F49" s="16"/>
      <c r="G49" s="16"/>
      <c r="H49" s="16"/>
      <c r="I49" s="16"/>
      <c r="J49" s="16"/>
      <c r="K49" s="16"/>
      <c r="L49" s="16"/>
    </row>
    <row r="50" spans="1:12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workbookViewId="0">
      <selection activeCell="H12" sqref="H12"/>
    </sheetView>
  </sheetViews>
  <sheetFormatPr defaultRowHeight="14.5" x14ac:dyDescent="0.35"/>
  <cols>
    <col min="1" max="1" width="8.7265625" style="41"/>
    <col min="2" max="12" width="12.453125" style="41" customWidth="1"/>
    <col min="13" max="16384" width="8.7265625" style="41"/>
  </cols>
  <sheetData>
    <row r="1" spans="1:12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0" x14ac:dyDescent="0.4">
      <c r="A2" s="30"/>
      <c r="B2" s="29" t="s">
        <v>19</v>
      </c>
      <c r="C2" s="49"/>
      <c r="D2" s="49"/>
      <c r="E2" s="30"/>
      <c r="F2" s="50"/>
      <c r="G2" s="50"/>
      <c r="H2" s="30"/>
      <c r="I2" s="30"/>
      <c r="J2" s="30"/>
      <c r="K2" s="30"/>
      <c r="L2" s="30"/>
    </row>
    <row r="3" spans="1:12" x14ac:dyDescent="0.35">
      <c r="A3" s="30"/>
      <c r="B3" s="31"/>
      <c r="C3" s="49"/>
      <c r="D3" s="49"/>
      <c r="E3" s="30"/>
      <c r="F3" s="30"/>
      <c r="G3" s="30"/>
      <c r="H3" s="30"/>
      <c r="I3" s="30"/>
      <c r="J3" s="30"/>
      <c r="K3" s="30"/>
      <c r="L3" s="30"/>
    </row>
    <row r="4" spans="1:12" x14ac:dyDescent="0.35">
      <c r="A4" s="30"/>
      <c r="B4" s="31" t="s">
        <v>32</v>
      </c>
      <c r="C4" s="49"/>
      <c r="D4" s="49"/>
      <c r="E4" s="30"/>
      <c r="F4" s="49"/>
      <c r="G4" s="49"/>
      <c r="H4" s="30"/>
      <c r="I4" s="30"/>
      <c r="J4" s="30"/>
      <c r="K4" s="30"/>
      <c r="L4" s="30"/>
    </row>
    <row r="5" spans="1:12" x14ac:dyDescent="0.35">
      <c r="A5" s="30"/>
      <c r="B5" s="31"/>
      <c r="C5" s="49"/>
      <c r="D5" s="49"/>
      <c r="E5" s="30"/>
      <c r="F5" s="50"/>
      <c r="G5" s="50"/>
      <c r="H5" s="30"/>
      <c r="I5" s="30"/>
      <c r="J5" s="30"/>
      <c r="K5" s="30"/>
      <c r="L5" s="30"/>
    </row>
    <row r="6" spans="1:12" x14ac:dyDescent="0.35">
      <c r="A6" s="30"/>
      <c r="B6" s="30"/>
      <c r="C6" s="51" t="s">
        <v>4</v>
      </c>
      <c r="D6" s="51"/>
      <c r="E6" s="30"/>
      <c r="F6" s="30"/>
      <c r="G6" s="30"/>
      <c r="H6" s="30"/>
      <c r="I6" s="30"/>
      <c r="J6" s="30"/>
      <c r="K6" s="30"/>
      <c r="L6" s="30"/>
    </row>
    <row r="7" spans="1:12" x14ac:dyDescent="0.35">
      <c r="A7" s="30"/>
      <c r="B7" s="31" t="s">
        <v>20</v>
      </c>
      <c r="C7" s="52">
        <f>'Aerobic Config'!E11</f>
        <v>52</v>
      </c>
      <c r="D7" s="35" t="s">
        <v>6</v>
      </c>
      <c r="E7" s="30" t="str">
        <f>'Aerobic Config'!E7</f>
        <v>Aerobic Capacity</v>
      </c>
      <c r="F7" s="30"/>
      <c r="G7" s="30"/>
      <c r="H7" s="30"/>
      <c r="I7" s="30"/>
      <c r="J7" s="30"/>
      <c r="K7" s="30"/>
      <c r="L7" s="30"/>
    </row>
    <row r="8" spans="1:12" x14ac:dyDescent="0.35">
      <c r="A8" s="30"/>
      <c r="B8" s="31" t="s">
        <v>21</v>
      </c>
      <c r="C8" s="52">
        <f>'Aerobic Config'!E13</f>
        <v>62</v>
      </c>
      <c r="D8" s="35" t="s">
        <v>22</v>
      </c>
      <c r="E8" s="30" t="str">
        <f>'Aerobic Config'!E9</f>
        <v>x ml/kg/min</v>
      </c>
      <c r="F8" s="30"/>
      <c r="G8" s="30"/>
      <c r="H8" s="30"/>
      <c r="I8" s="30"/>
      <c r="J8" s="30"/>
      <c r="K8" s="30"/>
      <c r="L8" s="30"/>
    </row>
    <row r="9" spans="1:12" x14ac:dyDescent="0.35">
      <c r="A9" s="30"/>
      <c r="B9" s="31"/>
      <c r="C9" s="30"/>
      <c r="D9" s="49"/>
      <c r="E9" s="30"/>
      <c r="F9" s="30"/>
      <c r="G9" s="30"/>
      <c r="H9" s="30"/>
      <c r="I9" s="30"/>
      <c r="J9" s="30"/>
      <c r="K9" s="30"/>
      <c r="L9" s="30"/>
    </row>
    <row r="10" spans="1:12" x14ac:dyDescent="0.35">
      <c r="A10" s="30"/>
      <c r="B10" s="31" t="s">
        <v>33</v>
      </c>
      <c r="C10" s="48"/>
      <c r="D10" s="30"/>
      <c r="E10" s="30"/>
      <c r="F10" s="30"/>
      <c r="G10" s="30"/>
      <c r="H10" s="30"/>
      <c r="I10" s="30"/>
      <c r="J10" s="30"/>
      <c r="K10" s="30"/>
      <c r="L10" s="30"/>
    </row>
    <row r="11" spans="1:12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53"/>
      <c r="K11" s="30"/>
      <c r="L11" s="30"/>
    </row>
    <row r="12" spans="1:12" ht="91" x14ac:dyDescent="2.5">
      <c r="A12" s="30"/>
      <c r="B12" s="42" t="s">
        <v>20</v>
      </c>
      <c r="C12" s="43">
        <f>C7</f>
        <v>52</v>
      </c>
      <c r="D12" s="39" t="s">
        <v>6</v>
      </c>
      <c r="E12" s="44" t="str">
        <f>E7</f>
        <v>Aerobic Capacity</v>
      </c>
      <c r="F12" s="30"/>
      <c r="G12" s="30"/>
      <c r="H12" s="30"/>
      <c r="I12" s="30"/>
      <c r="J12" s="30"/>
      <c r="K12" s="30"/>
      <c r="L12" s="30"/>
    </row>
    <row r="13" spans="1:12" ht="24.5" x14ac:dyDescent="0.7">
      <c r="A13" s="30"/>
      <c r="B13" s="31" t="s">
        <v>21</v>
      </c>
      <c r="C13" s="45">
        <f>C8</f>
        <v>62</v>
      </c>
      <c r="D13" s="35" t="s">
        <v>22</v>
      </c>
      <c r="E13" s="46" t="str">
        <f>E8</f>
        <v>x ml/kg/min</v>
      </c>
      <c r="F13" s="30"/>
      <c r="G13" s="30"/>
      <c r="H13" s="30"/>
      <c r="I13" s="30"/>
      <c r="J13" s="30"/>
      <c r="K13" s="30"/>
      <c r="L13" s="30"/>
    </row>
    <row r="14" spans="1:12" ht="37" x14ac:dyDescent="1.05">
      <c r="A14" s="30"/>
      <c r="B14" s="31" t="s">
        <v>23</v>
      </c>
      <c r="C14" s="47">
        <f>C7/C8</f>
        <v>0.83870967741935487</v>
      </c>
      <c r="D14" s="48" t="s">
        <v>24</v>
      </c>
      <c r="E14" s="30"/>
      <c r="F14" s="30"/>
      <c r="G14" s="30"/>
      <c r="H14" s="30"/>
      <c r="I14" s="30"/>
      <c r="J14" s="30"/>
      <c r="K14" s="30"/>
      <c r="L14" s="30"/>
    </row>
    <row r="15" spans="1:12" x14ac:dyDescent="0.35">
      <c r="A15" s="30"/>
      <c r="B15" s="30"/>
      <c r="C15" s="48"/>
      <c r="D15" s="48"/>
      <c r="E15" s="30"/>
      <c r="F15" s="30"/>
      <c r="G15" s="30"/>
      <c r="H15" s="30"/>
      <c r="I15" s="30"/>
      <c r="J15" s="30"/>
      <c r="K15" s="30"/>
      <c r="L15" s="30"/>
    </row>
    <row r="16" spans="1:12" x14ac:dyDescent="0.35">
      <c r="A16" s="30"/>
      <c r="B16" s="31" t="s">
        <v>35</v>
      </c>
      <c r="C16" s="48"/>
      <c r="D16" s="48"/>
      <c r="E16" s="30"/>
      <c r="F16" s="30"/>
      <c r="G16" s="30"/>
      <c r="H16" s="30"/>
      <c r="I16" s="30"/>
      <c r="J16" s="30"/>
      <c r="K16" s="30"/>
      <c r="L16" s="30"/>
    </row>
    <row r="17" spans="1:12" x14ac:dyDescent="0.35">
      <c r="A17" s="30"/>
      <c r="B17" s="31"/>
      <c r="C17" s="48"/>
      <c r="D17" s="48"/>
      <c r="E17" s="30"/>
      <c r="F17" s="30"/>
      <c r="G17" s="30"/>
      <c r="H17" s="30"/>
      <c r="I17" s="30"/>
      <c r="J17" s="30"/>
      <c r="K17" s="30"/>
      <c r="L17" s="30"/>
    </row>
    <row r="18" spans="1:12" x14ac:dyDescent="0.35">
      <c r="A18" s="30"/>
      <c r="B18" s="51" t="s">
        <v>25</v>
      </c>
      <c r="C18" s="51" t="s">
        <v>26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35">
      <c r="A19" s="30"/>
      <c r="B19" s="49">
        <f>C7</f>
        <v>52</v>
      </c>
      <c r="C19" s="49">
        <f>C8-C7</f>
        <v>10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2" x14ac:dyDescent="0.35">
      <c r="A20" s="30"/>
      <c r="B20" s="30"/>
      <c r="C20" s="49"/>
      <c r="D20" s="49"/>
      <c r="E20" s="30"/>
      <c r="F20" s="49"/>
      <c r="G20" s="49"/>
      <c r="H20" s="30"/>
      <c r="I20" s="30"/>
      <c r="J20" s="30"/>
      <c r="K20" s="30"/>
      <c r="L20" s="30"/>
    </row>
    <row r="22" spans="1:12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20" x14ac:dyDescent="0.4">
      <c r="A23" s="30"/>
      <c r="B23" s="29" t="s">
        <v>19</v>
      </c>
      <c r="C23" s="49"/>
      <c r="D23" s="49"/>
      <c r="E23" s="30"/>
      <c r="F23" s="50"/>
      <c r="G23" s="50"/>
      <c r="H23" s="30"/>
      <c r="I23" s="30"/>
      <c r="J23" s="30"/>
      <c r="K23" s="30"/>
      <c r="L23" s="30"/>
    </row>
    <row r="24" spans="1:12" x14ac:dyDescent="0.35">
      <c r="A24" s="30"/>
      <c r="B24" s="31"/>
      <c r="C24" s="49"/>
      <c r="D24" s="49"/>
      <c r="E24" s="30"/>
      <c r="F24" s="30"/>
      <c r="G24" s="30"/>
      <c r="H24" s="30"/>
      <c r="I24" s="30"/>
      <c r="J24" s="30"/>
      <c r="K24" s="30"/>
      <c r="L24" s="30"/>
    </row>
    <row r="25" spans="1:12" x14ac:dyDescent="0.35">
      <c r="A25" s="30"/>
      <c r="B25" s="31" t="s">
        <v>32</v>
      </c>
      <c r="C25" s="49"/>
      <c r="D25" s="49"/>
      <c r="E25" s="30"/>
      <c r="F25" s="49"/>
      <c r="G25" s="49"/>
      <c r="H25" s="30"/>
      <c r="I25" s="30"/>
      <c r="J25" s="30"/>
      <c r="K25" s="30"/>
      <c r="L25" s="30"/>
    </row>
    <row r="26" spans="1:12" x14ac:dyDescent="0.35">
      <c r="A26" s="30"/>
      <c r="B26" s="31"/>
      <c r="C26" s="49"/>
      <c r="D26" s="49"/>
      <c r="E26" s="30"/>
      <c r="F26" s="50"/>
      <c r="G26" s="50"/>
      <c r="H26" s="30"/>
      <c r="I26" s="30"/>
      <c r="J26" s="30"/>
      <c r="K26" s="30"/>
      <c r="L26" s="30"/>
    </row>
    <row r="27" spans="1:12" x14ac:dyDescent="0.35">
      <c r="A27" s="30"/>
      <c r="B27" s="30"/>
      <c r="C27" s="51" t="s">
        <v>4</v>
      </c>
      <c r="D27" s="51"/>
      <c r="E27" s="30"/>
      <c r="F27" s="30"/>
      <c r="G27" s="30"/>
      <c r="H27" s="30"/>
      <c r="I27" s="30"/>
      <c r="J27" s="30"/>
      <c r="K27" s="30"/>
      <c r="L27" s="30"/>
    </row>
    <row r="28" spans="1:12" x14ac:dyDescent="0.35">
      <c r="A28" s="30"/>
      <c r="B28" s="31" t="s">
        <v>20</v>
      </c>
      <c r="C28" s="52">
        <f>'Aerobic Config'!E28</f>
        <v>27</v>
      </c>
      <c r="D28" s="35" t="s">
        <v>6</v>
      </c>
      <c r="E28" s="30" t="str">
        <f>'Aerobic Config'!E24</f>
        <v>Heart Rate Recovery</v>
      </c>
      <c r="F28" s="30"/>
      <c r="G28" s="30"/>
      <c r="H28" s="30"/>
      <c r="I28" s="30"/>
      <c r="J28" s="30"/>
      <c r="K28" s="30"/>
      <c r="L28" s="30"/>
    </row>
    <row r="29" spans="1:12" x14ac:dyDescent="0.35">
      <c r="A29" s="30"/>
      <c r="B29" s="31" t="s">
        <v>21</v>
      </c>
      <c r="C29" s="52">
        <f>'Aerobic Config'!E30</f>
        <v>60</v>
      </c>
      <c r="D29" s="35" t="s">
        <v>22</v>
      </c>
      <c r="E29" s="30" t="str">
        <f>'Aerobic Config'!E26</f>
        <v>x beats/minute</v>
      </c>
      <c r="F29" s="30"/>
      <c r="G29" s="30"/>
      <c r="H29" s="30"/>
      <c r="I29" s="30"/>
      <c r="J29" s="30"/>
      <c r="K29" s="30"/>
      <c r="L29" s="30"/>
    </row>
    <row r="30" spans="1:12" x14ac:dyDescent="0.35">
      <c r="A30" s="30"/>
      <c r="B30" s="31"/>
      <c r="C30" s="30"/>
      <c r="D30" s="49"/>
      <c r="E30" s="30"/>
      <c r="F30" s="30"/>
      <c r="G30" s="30"/>
      <c r="H30" s="30"/>
      <c r="I30" s="30"/>
      <c r="J30" s="30"/>
      <c r="K30" s="30"/>
      <c r="L30" s="30"/>
    </row>
    <row r="31" spans="1:12" x14ac:dyDescent="0.35">
      <c r="A31" s="30"/>
      <c r="B31" s="31" t="s">
        <v>33</v>
      </c>
      <c r="C31" s="48"/>
      <c r="D31" s="30"/>
      <c r="E31" s="30"/>
      <c r="F31" s="30"/>
      <c r="G31" s="30"/>
      <c r="H31" s="30"/>
      <c r="I31" s="30"/>
      <c r="J31" s="30"/>
      <c r="K31" s="30"/>
      <c r="L31" s="30"/>
    </row>
    <row r="32" spans="1:12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53"/>
      <c r="K32" s="30"/>
      <c r="L32" s="30"/>
    </row>
    <row r="33" spans="1:12" ht="91" x14ac:dyDescent="2.5">
      <c r="A33" s="30"/>
      <c r="B33" s="42" t="s">
        <v>20</v>
      </c>
      <c r="C33" s="43">
        <f>C28</f>
        <v>27</v>
      </c>
      <c r="D33" s="39" t="s">
        <v>6</v>
      </c>
      <c r="E33" s="44" t="str">
        <f>E28</f>
        <v>Heart Rate Recovery</v>
      </c>
      <c r="F33" s="30"/>
      <c r="G33" s="30"/>
      <c r="H33" s="30"/>
      <c r="I33" s="30"/>
      <c r="J33" s="30"/>
      <c r="K33" s="30"/>
      <c r="L33" s="30"/>
    </row>
    <row r="34" spans="1:12" ht="24.5" x14ac:dyDescent="0.7">
      <c r="A34" s="30"/>
      <c r="B34" s="31" t="s">
        <v>21</v>
      </c>
      <c r="C34" s="45">
        <f>C29</f>
        <v>60</v>
      </c>
      <c r="D34" s="35" t="s">
        <v>22</v>
      </c>
      <c r="E34" s="46" t="str">
        <f>E29</f>
        <v>x beats/minute</v>
      </c>
      <c r="F34" s="30"/>
      <c r="G34" s="30"/>
      <c r="H34" s="30"/>
      <c r="I34" s="30"/>
      <c r="J34" s="30"/>
      <c r="K34" s="30"/>
      <c r="L34" s="30"/>
    </row>
    <row r="35" spans="1:12" ht="37" x14ac:dyDescent="1.05">
      <c r="A35" s="30"/>
      <c r="B35" s="31" t="s">
        <v>23</v>
      </c>
      <c r="C35" s="47">
        <f>C28/C29</f>
        <v>0.45</v>
      </c>
      <c r="D35" s="48" t="s">
        <v>24</v>
      </c>
      <c r="E35" s="30"/>
      <c r="F35" s="30"/>
      <c r="G35" s="30"/>
      <c r="H35" s="30"/>
      <c r="I35" s="30"/>
      <c r="J35" s="30"/>
      <c r="K35" s="30"/>
      <c r="L35" s="30"/>
    </row>
    <row r="36" spans="1:12" x14ac:dyDescent="0.35">
      <c r="A36" s="30"/>
      <c r="B36" s="30"/>
      <c r="C36" s="48"/>
      <c r="D36" s="48"/>
      <c r="E36" s="30"/>
      <c r="F36" s="30"/>
      <c r="G36" s="30"/>
      <c r="H36" s="30"/>
      <c r="I36" s="30"/>
      <c r="J36" s="30"/>
      <c r="K36" s="30"/>
      <c r="L36" s="30"/>
    </row>
    <row r="37" spans="1:12" x14ac:dyDescent="0.35">
      <c r="A37" s="30"/>
      <c r="B37" s="31" t="s">
        <v>35</v>
      </c>
      <c r="C37" s="48"/>
      <c r="D37" s="48"/>
      <c r="E37" s="30"/>
      <c r="F37" s="30"/>
      <c r="G37" s="30"/>
      <c r="H37" s="30"/>
      <c r="I37" s="30"/>
      <c r="J37" s="30"/>
      <c r="K37" s="30"/>
      <c r="L37" s="30"/>
    </row>
    <row r="38" spans="1:12" x14ac:dyDescent="0.35">
      <c r="A38" s="30"/>
      <c r="B38" s="31"/>
      <c r="C38" s="48"/>
      <c r="D38" s="48"/>
      <c r="E38" s="30"/>
      <c r="F38" s="30"/>
      <c r="G38" s="30"/>
      <c r="H38" s="30"/>
      <c r="I38" s="30"/>
      <c r="J38" s="30"/>
      <c r="K38" s="30"/>
      <c r="L38" s="30"/>
    </row>
    <row r="39" spans="1:12" x14ac:dyDescent="0.35">
      <c r="A39" s="30"/>
      <c r="B39" s="51" t="s">
        <v>25</v>
      </c>
      <c r="C39" s="51" t="s">
        <v>26</v>
      </c>
      <c r="D39" s="30"/>
      <c r="E39" s="30"/>
      <c r="F39" s="30"/>
      <c r="G39" s="30"/>
      <c r="H39" s="30"/>
      <c r="I39" s="30"/>
      <c r="J39" s="30"/>
      <c r="K39" s="30"/>
      <c r="L39" s="30"/>
    </row>
    <row r="40" spans="1:12" x14ac:dyDescent="0.35">
      <c r="A40" s="30"/>
      <c r="B40" s="49">
        <f>C28</f>
        <v>27</v>
      </c>
      <c r="C40" s="49">
        <f>C29-C28</f>
        <v>33</v>
      </c>
      <c r="D40" s="30"/>
      <c r="E40" s="30"/>
      <c r="F40" s="30"/>
      <c r="G40" s="30"/>
      <c r="H40" s="30"/>
      <c r="I40" s="30"/>
      <c r="J40" s="30"/>
      <c r="K40" s="30"/>
      <c r="L40" s="30"/>
    </row>
    <row r="41" spans="1:12" x14ac:dyDescent="0.35">
      <c r="A41" s="30"/>
      <c r="B41" s="30"/>
      <c r="C41" s="49"/>
      <c r="D41" s="49"/>
      <c r="E41" s="30"/>
      <c r="F41" s="49"/>
      <c r="G41" s="49"/>
      <c r="H41" s="30"/>
      <c r="I41" s="30"/>
      <c r="J41" s="30"/>
      <c r="K41" s="30"/>
      <c r="L41" s="30"/>
    </row>
    <row r="43" spans="1:12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20" x14ac:dyDescent="0.4">
      <c r="A44" s="30"/>
      <c r="B44" s="29" t="s">
        <v>19</v>
      </c>
      <c r="C44" s="49"/>
      <c r="D44" s="49"/>
      <c r="E44" s="30"/>
      <c r="F44" s="50"/>
      <c r="G44" s="50"/>
      <c r="H44" s="30"/>
      <c r="I44" s="30"/>
      <c r="J44" s="30"/>
      <c r="K44" s="30"/>
      <c r="L44" s="30"/>
    </row>
    <row r="45" spans="1:12" x14ac:dyDescent="0.35">
      <c r="A45" s="30"/>
      <c r="B45" s="31"/>
      <c r="C45" s="49"/>
      <c r="D45" s="49"/>
      <c r="E45" s="30"/>
      <c r="F45" s="30"/>
      <c r="G45" s="30"/>
      <c r="H45" s="30"/>
      <c r="I45" s="30"/>
      <c r="J45" s="30"/>
      <c r="K45" s="30"/>
      <c r="L45" s="30"/>
    </row>
    <row r="46" spans="1:12" x14ac:dyDescent="0.35">
      <c r="A46" s="30"/>
      <c r="B46" s="31" t="s">
        <v>32</v>
      </c>
      <c r="C46" s="49"/>
      <c r="D46" s="49"/>
      <c r="E46" s="30"/>
      <c r="F46" s="49"/>
      <c r="G46" s="49"/>
      <c r="H46" s="30"/>
      <c r="I46" s="30"/>
      <c r="J46" s="30"/>
      <c r="K46" s="30"/>
      <c r="L46" s="30"/>
    </row>
    <row r="47" spans="1:12" x14ac:dyDescent="0.35">
      <c r="A47" s="30"/>
      <c r="B47" s="31"/>
      <c r="C47" s="49"/>
      <c r="D47" s="49"/>
      <c r="E47" s="30"/>
      <c r="F47" s="50"/>
      <c r="G47" s="50"/>
      <c r="H47" s="30"/>
      <c r="I47" s="30"/>
      <c r="J47" s="30"/>
      <c r="K47" s="30"/>
      <c r="L47" s="30"/>
    </row>
    <row r="48" spans="1:12" x14ac:dyDescent="0.35">
      <c r="A48" s="30"/>
      <c r="B48" s="30"/>
      <c r="C48" s="51" t="s">
        <v>4</v>
      </c>
      <c r="D48" s="51"/>
      <c r="E48" s="30"/>
      <c r="F48" s="30"/>
      <c r="G48" s="30"/>
      <c r="H48" s="30"/>
      <c r="I48" s="30"/>
      <c r="J48" s="30"/>
      <c r="K48" s="30"/>
      <c r="L48" s="30"/>
    </row>
    <row r="49" spans="1:12" x14ac:dyDescent="0.35">
      <c r="A49" s="30"/>
      <c r="B49" s="31" t="s">
        <v>20</v>
      </c>
      <c r="C49" s="49">
        <f>'Aerobic Config'!E45</f>
        <v>7.9</v>
      </c>
      <c r="D49" s="35" t="s">
        <v>6</v>
      </c>
      <c r="E49" s="30" t="str">
        <f>'Aerobic Config'!E41</f>
        <v>Blood Lactate Recovery</v>
      </c>
      <c r="F49" s="30"/>
      <c r="G49" s="30"/>
      <c r="H49" s="30"/>
      <c r="I49" s="30"/>
      <c r="J49" s="30"/>
      <c r="K49" s="30"/>
      <c r="L49" s="30"/>
    </row>
    <row r="50" spans="1:12" x14ac:dyDescent="0.35">
      <c r="A50" s="30"/>
      <c r="B50" s="31" t="s">
        <v>21</v>
      </c>
      <c r="C50" s="49">
        <f>'Aerobic Config'!E47</f>
        <v>12.1</v>
      </c>
      <c r="D50" s="35" t="s">
        <v>22</v>
      </c>
      <c r="E50" s="30" t="str">
        <f>'Aerobic Config'!E43</f>
        <v>x mmol/L</v>
      </c>
      <c r="F50" s="30"/>
      <c r="G50" s="30"/>
      <c r="H50" s="30"/>
      <c r="I50" s="30"/>
      <c r="J50" s="30"/>
      <c r="K50" s="30"/>
      <c r="L50" s="30"/>
    </row>
    <row r="51" spans="1:12" x14ac:dyDescent="0.35">
      <c r="A51" s="30"/>
      <c r="B51" s="31"/>
      <c r="C51" s="30"/>
      <c r="D51" s="49"/>
      <c r="E51" s="30"/>
      <c r="F51" s="30"/>
      <c r="G51" s="30"/>
      <c r="H51" s="30"/>
      <c r="I51" s="30"/>
      <c r="J51" s="30"/>
      <c r="K51" s="30"/>
      <c r="L51" s="30"/>
    </row>
    <row r="52" spans="1:12" x14ac:dyDescent="0.35">
      <c r="A52" s="30"/>
      <c r="B52" s="31" t="s">
        <v>33</v>
      </c>
      <c r="C52" s="48"/>
      <c r="D52" s="30"/>
      <c r="E52" s="30"/>
      <c r="F52" s="30"/>
      <c r="G52" s="30"/>
      <c r="H52" s="30"/>
      <c r="I52" s="30"/>
      <c r="J52" s="30"/>
      <c r="K52" s="30"/>
      <c r="L52" s="30"/>
    </row>
    <row r="53" spans="1:12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53"/>
      <c r="K53" s="30"/>
      <c r="L53" s="30"/>
    </row>
    <row r="54" spans="1:12" ht="91" x14ac:dyDescent="2.5">
      <c r="A54" s="30"/>
      <c r="B54" s="42" t="s">
        <v>20</v>
      </c>
      <c r="C54" s="54">
        <f>C49</f>
        <v>7.9</v>
      </c>
      <c r="D54" s="39" t="s">
        <v>6</v>
      </c>
      <c r="E54" s="44" t="str">
        <f>E49</f>
        <v>Blood Lactate Recovery</v>
      </c>
      <c r="F54" s="30"/>
      <c r="G54" s="30"/>
      <c r="H54" s="30"/>
      <c r="I54" s="30"/>
      <c r="J54" s="30"/>
      <c r="K54" s="30"/>
      <c r="L54" s="30"/>
    </row>
    <row r="55" spans="1:12" ht="24.5" x14ac:dyDescent="0.7">
      <c r="A55" s="30"/>
      <c r="B55" s="31" t="s">
        <v>21</v>
      </c>
      <c r="C55" s="55">
        <f>C50</f>
        <v>12.1</v>
      </c>
      <c r="D55" s="35" t="s">
        <v>22</v>
      </c>
      <c r="E55" s="46" t="str">
        <f>E50</f>
        <v>x mmol/L</v>
      </c>
      <c r="F55" s="30"/>
      <c r="G55" s="30"/>
      <c r="H55" s="30"/>
      <c r="I55" s="30"/>
      <c r="J55" s="30"/>
      <c r="K55" s="30"/>
      <c r="L55" s="30"/>
    </row>
    <row r="56" spans="1:12" ht="37" x14ac:dyDescent="1.05">
      <c r="A56" s="30"/>
      <c r="B56" s="31" t="s">
        <v>23</v>
      </c>
      <c r="C56" s="47">
        <f>1-(C49/C50)</f>
        <v>0.34710743801652888</v>
      </c>
      <c r="D56" s="48" t="s">
        <v>24</v>
      </c>
      <c r="E56" s="30"/>
      <c r="F56" s="30"/>
      <c r="G56" s="30"/>
      <c r="H56" s="30"/>
      <c r="I56" s="30"/>
      <c r="J56" s="30"/>
      <c r="K56" s="30"/>
      <c r="L56" s="30"/>
    </row>
    <row r="57" spans="1:12" x14ac:dyDescent="0.35">
      <c r="A57" s="30"/>
      <c r="B57" s="30"/>
      <c r="C57" s="48"/>
      <c r="D57" s="48"/>
      <c r="E57" s="30"/>
      <c r="F57" s="30"/>
      <c r="G57" s="30"/>
      <c r="H57" s="30"/>
      <c r="I57" s="30"/>
      <c r="J57" s="30"/>
      <c r="K57" s="30"/>
      <c r="L57" s="30"/>
    </row>
    <row r="58" spans="1:12" x14ac:dyDescent="0.35">
      <c r="A58" s="30"/>
      <c r="B58" s="31" t="s">
        <v>35</v>
      </c>
      <c r="C58" s="48"/>
      <c r="D58" s="48"/>
      <c r="E58" s="30"/>
      <c r="F58" s="30"/>
      <c r="G58" s="30"/>
      <c r="H58" s="30"/>
      <c r="I58" s="30"/>
      <c r="J58" s="30"/>
      <c r="K58" s="30"/>
      <c r="L58" s="30"/>
    </row>
    <row r="59" spans="1:12" x14ac:dyDescent="0.35">
      <c r="A59" s="30"/>
      <c r="B59" s="31"/>
      <c r="C59" s="48"/>
      <c r="D59" s="48"/>
      <c r="E59" s="30"/>
      <c r="F59" s="30"/>
      <c r="G59" s="30"/>
      <c r="H59" s="30"/>
      <c r="I59" s="30"/>
      <c r="J59" s="30"/>
      <c r="K59" s="30"/>
      <c r="L59" s="30"/>
    </row>
    <row r="60" spans="1:12" x14ac:dyDescent="0.35">
      <c r="A60" s="30"/>
      <c r="B60" s="51" t="s">
        <v>25</v>
      </c>
      <c r="C60" s="51" t="s">
        <v>26</v>
      </c>
      <c r="D60" s="30"/>
      <c r="E60" s="30"/>
      <c r="F60" s="30"/>
      <c r="G60" s="30"/>
      <c r="H60" s="30"/>
      <c r="I60" s="30"/>
      <c r="J60" s="30"/>
      <c r="K60" s="30"/>
      <c r="L60" s="30"/>
    </row>
    <row r="61" spans="1:12" x14ac:dyDescent="0.35">
      <c r="A61" s="30"/>
      <c r="B61" s="49">
        <f>C49</f>
        <v>7.9</v>
      </c>
      <c r="C61" s="49">
        <f>C50-C49</f>
        <v>4.1999999999999993</v>
      </c>
      <c r="D61" s="30"/>
      <c r="E61" s="30"/>
      <c r="F61" s="30"/>
      <c r="G61" s="30"/>
      <c r="H61" s="30"/>
      <c r="I61" s="30"/>
      <c r="J61" s="30"/>
      <c r="K61" s="30"/>
      <c r="L61" s="30"/>
    </row>
    <row r="62" spans="1:12" x14ac:dyDescent="0.35">
      <c r="A62" s="30"/>
      <c r="B62" s="30"/>
      <c r="C62" s="49"/>
      <c r="D62" s="49"/>
      <c r="E62" s="30"/>
      <c r="F62" s="49"/>
      <c r="G62" s="49"/>
      <c r="H62" s="30"/>
      <c r="I62" s="30"/>
      <c r="J62" s="30"/>
      <c r="K62" s="30"/>
      <c r="L62" s="30"/>
    </row>
  </sheetData>
  <sheetProtection password="C27A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Dashboard</vt:lpstr>
      <vt:lpstr>Configurations</vt:lpstr>
      <vt:lpstr>Calculations</vt:lpstr>
      <vt:lpstr>Aerobic Dashboard</vt:lpstr>
      <vt:lpstr>Aerobic Config</vt:lpstr>
      <vt:lpstr>Aerobic 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DalCin</dc:creator>
  <cp:lastModifiedBy>Ben</cp:lastModifiedBy>
  <dcterms:created xsi:type="dcterms:W3CDTF">2015-02-05T14:30:56Z</dcterms:created>
  <dcterms:modified xsi:type="dcterms:W3CDTF">2016-01-31T11:29:01Z</dcterms:modified>
</cp:coreProperties>
</file>