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20" windowWidth="19160" windowHeight="8480" tabRatio="760"/>
  </bookViews>
  <sheets>
    <sheet name="Example Dashboard Page" sheetId="1" r:id="rId1"/>
    <sheet name="Example Dashboard Conf Page" sheetId="2" r:id="rId2"/>
    <sheet name="Dashboard Calculations - Locked" sheetId="3" state="hidden" r:id="rId3"/>
  </sheets>
  <definedNames>
    <definedName name="_xlnm.Print_Area" localSheetId="1">'Example Dashboard Conf Page'!$A$14:$R$76</definedName>
    <definedName name="_xlnm.Print_Area" localSheetId="0">'Example Dashboard Page'!$A$2:$V$154</definedName>
  </definedNames>
  <calcPr calcId="144525"/>
  <webPublishObjects count="1">
    <webPublishObject id="27365" divId="Dashboard Ver13_27365" destinationFile="D:\Ben\A) Personal\Computer\Dashboard Widgits\Dashboard Ver13.htm"/>
  </webPublishObjects>
</workbook>
</file>

<file path=xl/calcChain.xml><?xml version="1.0" encoding="utf-8"?>
<calcChain xmlns="http://schemas.openxmlformats.org/spreadsheetml/2006/main">
  <c r="B50" i="3" l="1"/>
  <c r="P60" i="3"/>
  <c r="I59" i="3"/>
  <c r="I60" i="3"/>
  <c r="I61" i="3"/>
  <c r="B60" i="3"/>
  <c r="B59" i="3"/>
  <c r="B61" i="3"/>
  <c r="P48" i="3"/>
  <c r="P49" i="3"/>
  <c r="I48" i="3"/>
  <c r="I49" i="3"/>
  <c r="I50" i="3"/>
  <c r="P37" i="3"/>
  <c r="P38" i="3"/>
  <c r="I37" i="3"/>
  <c r="I38" i="3"/>
  <c r="I39" i="3"/>
  <c r="B37" i="3"/>
  <c r="B38" i="3"/>
  <c r="B39" i="3"/>
  <c r="P27" i="3"/>
  <c r="P26" i="3"/>
  <c r="I27" i="3"/>
  <c r="I26" i="3"/>
  <c r="B26" i="3"/>
  <c r="B54" i="3" s="1"/>
  <c r="B27" i="3"/>
  <c r="I28" i="3"/>
  <c r="B28" i="3"/>
  <c r="B49" i="3"/>
  <c r="B48" i="3"/>
  <c r="O58" i="2"/>
  <c r="P39" i="3" s="1"/>
  <c r="O46" i="2"/>
  <c r="P28" i="3" s="1"/>
  <c r="B5" i="3"/>
  <c r="B4" i="3"/>
  <c r="B99" i="3"/>
  <c r="P6" i="3" s="1"/>
  <c r="I64" i="3"/>
  <c r="B65" i="3"/>
  <c r="I53" i="3"/>
  <c r="P16" i="3"/>
  <c r="P15" i="3"/>
  <c r="I16" i="3"/>
  <c r="I15" i="3"/>
  <c r="B16" i="3"/>
  <c r="B15" i="3"/>
  <c r="O82" i="2"/>
  <c r="P61" i="3" s="1"/>
  <c r="O70" i="2"/>
  <c r="P50" i="3" s="1"/>
  <c r="O34" i="2"/>
  <c r="P17" i="3" s="1"/>
  <c r="P5" i="3"/>
  <c r="P65" i="3" s="1"/>
  <c r="P4" i="3"/>
  <c r="I5" i="3"/>
  <c r="I4" i="3"/>
  <c r="B96" i="3"/>
  <c r="L13" i="2" s="1"/>
  <c r="B95" i="3"/>
  <c r="C103" i="3" s="1"/>
  <c r="B125" i="3"/>
  <c r="B189" i="3"/>
  <c r="B106" i="3"/>
  <c r="C119" i="3"/>
  <c r="C183" i="3"/>
  <c r="C148" i="3"/>
  <c r="B105" i="3"/>
  <c r="B137" i="3"/>
  <c r="B169" i="3"/>
  <c r="B201" i="3"/>
  <c r="B164" i="3"/>
  <c r="B130" i="3"/>
  <c r="B182" i="3"/>
  <c r="C131" i="3"/>
  <c r="C163" i="3"/>
  <c r="C195" i="3"/>
  <c r="C128" i="3"/>
  <c r="C160" i="3"/>
  <c r="C192" i="3"/>
  <c r="B103" i="3"/>
  <c r="B119" i="3"/>
  <c r="B135" i="3"/>
  <c r="B151" i="3"/>
  <c r="B167" i="3"/>
  <c r="B183" i="3"/>
  <c r="B199" i="3"/>
  <c r="B112" i="3"/>
  <c r="B128" i="3"/>
  <c r="B144" i="3"/>
  <c r="B160" i="3"/>
  <c r="B176" i="3"/>
  <c r="B192" i="3"/>
  <c r="B110" i="3"/>
  <c r="B126" i="3"/>
  <c r="B142" i="3"/>
  <c r="B162" i="3"/>
  <c r="B194" i="3"/>
  <c r="B174" i="3"/>
  <c r="C105" i="3"/>
  <c r="C113" i="3"/>
  <c r="C121" i="3"/>
  <c r="C129" i="3"/>
  <c r="C137" i="3"/>
  <c r="C145" i="3"/>
  <c r="C153" i="3"/>
  <c r="C161" i="3"/>
  <c r="C169" i="3"/>
  <c r="C177" i="3"/>
  <c r="C185" i="3"/>
  <c r="C193" i="3"/>
  <c r="C201" i="3"/>
  <c r="C110" i="3"/>
  <c r="C118" i="3"/>
  <c r="C126" i="3"/>
  <c r="C134" i="3"/>
  <c r="C142" i="3"/>
  <c r="C150" i="3"/>
  <c r="C158" i="3"/>
  <c r="C166" i="3"/>
  <c r="C174" i="3"/>
  <c r="C182" i="3"/>
  <c r="C190" i="3"/>
  <c r="C198" i="3"/>
  <c r="P20" i="3"/>
  <c r="P42" i="3"/>
  <c r="P32" i="3"/>
  <c r="P31" i="3"/>
  <c r="P21" i="3"/>
  <c r="P9" i="3"/>
  <c r="P10" i="3"/>
  <c r="R26" i="3"/>
  <c r="R28" i="3" s="1"/>
  <c r="I6" i="3"/>
  <c r="P59" i="3" l="1"/>
  <c r="P41" i="3"/>
  <c r="B51" i="3"/>
  <c r="P51" i="3"/>
  <c r="I52" i="3"/>
  <c r="B53" i="3"/>
  <c r="P53" i="3"/>
  <c r="I54" i="3"/>
  <c r="B62" i="3"/>
  <c r="P62" i="3"/>
  <c r="I63" i="3"/>
  <c r="B64" i="3"/>
  <c r="P64" i="3"/>
  <c r="I65" i="3"/>
  <c r="I51" i="3"/>
  <c r="B52" i="3"/>
  <c r="P52" i="3"/>
  <c r="P54" i="3"/>
  <c r="I62" i="3"/>
  <c r="B63" i="3"/>
  <c r="P63" i="3"/>
  <c r="C127" i="3"/>
  <c r="J6" i="3"/>
  <c r="M5" i="3" s="1"/>
  <c r="P7" i="3"/>
  <c r="P8" i="3"/>
  <c r="P18" i="3"/>
  <c r="P19" i="3"/>
  <c r="P29" i="3"/>
  <c r="P30" i="3"/>
  <c r="P40" i="3"/>
  <c r="C102" i="3"/>
  <c r="C194" i="3"/>
  <c r="C186" i="3"/>
  <c r="C178" i="3"/>
  <c r="C170" i="3"/>
  <c r="C162" i="3"/>
  <c r="C154" i="3"/>
  <c r="C146" i="3"/>
  <c r="C138" i="3"/>
  <c r="C130" i="3"/>
  <c r="C122" i="3"/>
  <c r="C114" i="3"/>
  <c r="C106" i="3"/>
  <c r="C197" i="3"/>
  <c r="C189" i="3"/>
  <c r="C181" i="3"/>
  <c r="C173" i="3"/>
  <c r="C165" i="3"/>
  <c r="C157" i="3"/>
  <c r="C149" i="3"/>
  <c r="C141" i="3"/>
  <c r="C133" i="3"/>
  <c r="C125" i="3"/>
  <c r="C117" i="3"/>
  <c r="C109" i="3"/>
  <c r="B190" i="3"/>
  <c r="B158" i="3"/>
  <c r="B178" i="3"/>
  <c r="B150" i="3"/>
  <c r="B134" i="3"/>
  <c r="B118" i="3"/>
  <c r="B200" i="3"/>
  <c r="B184" i="3"/>
  <c r="B168" i="3"/>
  <c r="B152" i="3"/>
  <c r="B136" i="3"/>
  <c r="B120" i="3"/>
  <c r="B104" i="3"/>
  <c r="B191" i="3"/>
  <c r="B175" i="3"/>
  <c r="B159" i="3"/>
  <c r="B143" i="3"/>
  <c r="B127" i="3"/>
  <c r="B111" i="3"/>
  <c r="C176" i="3"/>
  <c r="C144" i="3"/>
  <c r="C112" i="3"/>
  <c r="C179" i="3"/>
  <c r="C147" i="3"/>
  <c r="C115" i="3"/>
  <c r="B170" i="3"/>
  <c r="B196" i="3"/>
  <c r="B132" i="3"/>
  <c r="B185" i="3"/>
  <c r="B153" i="3"/>
  <c r="B121" i="3"/>
  <c r="C180" i="3"/>
  <c r="C116" i="3"/>
  <c r="C151" i="3"/>
  <c r="B186" i="3"/>
  <c r="B140" i="3"/>
  <c r="B157" i="3"/>
  <c r="C156" i="3"/>
  <c r="B133" i="3"/>
  <c r="P43" i="3"/>
  <c r="B10" i="3"/>
  <c r="B17" i="3"/>
  <c r="C17" i="3" s="1"/>
  <c r="F17" i="3" s="1"/>
  <c r="J28" i="3"/>
  <c r="M27" i="3" s="1"/>
  <c r="B7" i="3"/>
  <c r="C191" i="3"/>
  <c r="B122" i="3"/>
  <c r="B154" i="3"/>
  <c r="B20" i="3"/>
  <c r="I20" i="3"/>
  <c r="B31" i="3"/>
  <c r="I31" i="3"/>
  <c r="B42" i="3"/>
  <c r="I42" i="3"/>
  <c r="B9" i="3"/>
  <c r="C175" i="3"/>
  <c r="B8" i="3"/>
  <c r="B41" i="3"/>
  <c r="C39" i="3"/>
  <c r="F37" i="3" s="1"/>
  <c r="F40" i="3" s="1"/>
  <c r="I17" i="3"/>
  <c r="J17" i="3" s="1"/>
  <c r="M16" i="3" s="1"/>
  <c r="C28" i="3"/>
  <c r="F28" i="3" s="1"/>
  <c r="B6" i="3"/>
  <c r="C6" i="3" s="1"/>
  <c r="F4" i="3" s="1"/>
  <c r="F7" i="3" s="1"/>
  <c r="I9" i="3"/>
  <c r="B197" i="3"/>
  <c r="C108" i="3"/>
  <c r="B149" i="3"/>
  <c r="B117" i="3"/>
  <c r="B43" i="3"/>
  <c r="I41" i="3"/>
  <c r="I43" i="3"/>
  <c r="I40" i="3"/>
  <c r="B40" i="3"/>
  <c r="I30" i="3"/>
  <c r="I32" i="3"/>
  <c r="I29" i="3"/>
  <c r="B30" i="3"/>
  <c r="B32" i="3"/>
  <c r="B29" i="3"/>
  <c r="I19" i="3"/>
  <c r="I21" i="3"/>
  <c r="I18" i="3"/>
  <c r="B19" i="3"/>
  <c r="B21" i="3"/>
  <c r="B18" i="3"/>
  <c r="B188" i="3"/>
  <c r="R4" i="3"/>
  <c r="S4" i="3" s="1"/>
  <c r="R37" i="3"/>
  <c r="S37" i="3" s="1"/>
  <c r="I8" i="3"/>
  <c r="I10" i="3"/>
  <c r="I7" i="3"/>
  <c r="R15" i="3"/>
  <c r="S26" i="3"/>
  <c r="B195" i="3"/>
  <c r="B187" i="3"/>
  <c r="B179" i="3"/>
  <c r="B171" i="3"/>
  <c r="B163" i="3"/>
  <c r="B155" i="3"/>
  <c r="B147" i="3"/>
  <c r="B139" i="3"/>
  <c r="B131" i="3"/>
  <c r="B123" i="3"/>
  <c r="B115" i="3"/>
  <c r="B107" i="3"/>
  <c r="C200" i="3"/>
  <c r="C184" i="3"/>
  <c r="C168" i="3"/>
  <c r="C152" i="3"/>
  <c r="C136" i="3"/>
  <c r="C120" i="3"/>
  <c r="C104" i="3"/>
  <c r="C187" i="3"/>
  <c r="C171" i="3"/>
  <c r="C155" i="3"/>
  <c r="C139" i="3"/>
  <c r="C123" i="3"/>
  <c r="C107" i="3"/>
  <c r="B102" i="3"/>
  <c r="B146" i="3"/>
  <c r="B114" i="3"/>
  <c r="B180" i="3"/>
  <c r="B148" i="3"/>
  <c r="B116" i="3"/>
  <c r="B193" i="3"/>
  <c r="B177" i="3"/>
  <c r="B161" i="3"/>
  <c r="B145" i="3"/>
  <c r="B129" i="3"/>
  <c r="B113" i="3"/>
  <c r="C196" i="3"/>
  <c r="C164" i="3"/>
  <c r="C132" i="3"/>
  <c r="C199" i="3"/>
  <c r="C167" i="3"/>
  <c r="C135" i="3"/>
  <c r="B198" i="3"/>
  <c r="B138" i="3"/>
  <c r="B172" i="3"/>
  <c r="B108" i="3"/>
  <c r="B173" i="3"/>
  <c r="B141" i="3"/>
  <c r="B109" i="3"/>
  <c r="C188" i="3"/>
  <c r="C124" i="3"/>
  <c r="C159" i="3"/>
  <c r="B166" i="3"/>
  <c r="B156" i="3"/>
  <c r="B165" i="3"/>
  <c r="C172" i="3"/>
  <c r="C143" i="3"/>
  <c r="B124" i="3"/>
  <c r="C140" i="3"/>
  <c r="C111" i="3"/>
  <c r="B181" i="3"/>
  <c r="L5" i="3"/>
  <c r="R59" i="3" l="1"/>
  <c r="R48" i="3"/>
  <c r="J61" i="3"/>
  <c r="C61" i="3"/>
  <c r="J50" i="3"/>
  <c r="C50" i="3"/>
  <c r="M6" i="3"/>
  <c r="M4" i="3"/>
  <c r="M7" i="3" s="1"/>
  <c r="L4" i="3"/>
  <c r="L7" i="3" s="1"/>
  <c r="L6" i="3"/>
  <c r="E17" i="3"/>
  <c r="F15" i="3"/>
  <c r="F18" i="3" s="1"/>
  <c r="E16" i="3"/>
  <c r="F39" i="3"/>
  <c r="F16" i="3"/>
  <c r="E15" i="3"/>
  <c r="E18" i="3" s="1"/>
  <c r="E38" i="3"/>
  <c r="E39" i="3"/>
  <c r="F38" i="3"/>
  <c r="E37" i="3"/>
  <c r="E40" i="3" s="1"/>
  <c r="E26" i="3"/>
  <c r="E29" i="3" s="1"/>
  <c r="F27" i="3"/>
  <c r="E27" i="3"/>
  <c r="E28" i="3"/>
  <c r="F26" i="3"/>
  <c r="F29" i="3" s="1"/>
  <c r="L16" i="3"/>
  <c r="L17" i="3"/>
  <c r="M15" i="3"/>
  <c r="M18" i="3" s="1"/>
  <c r="M17" i="3"/>
  <c r="L15" i="3"/>
  <c r="L18" i="3" s="1"/>
  <c r="J39" i="3"/>
  <c r="L38" i="3" s="1"/>
  <c r="R6" i="3"/>
  <c r="F5" i="3"/>
  <c r="E4" i="3"/>
  <c r="E7" i="3" s="1"/>
  <c r="F6" i="3"/>
  <c r="E6" i="3"/>
  <c r="E5" i="3"/>
  <c r="B97" i="3"/>
  <c r="R39" i="3"/>
  <c r="S15" i="3"/>
  <c r="R17" i="3"/>
  <c r="M26" i="3"/>
  <c r="M29" i="3" s="1"/>
  <c r="L28" i="3"/>
  <c r="L27" i="3"/>
  <c r="L26" i="3"/>
  <c r="L29" i="3" s="1"/>
  <c r="M28" i="3"/>
  <c r="F50" i="3" l="1"/>
  <c r="F49" i="3"/>
  <c r="E48" i="3"/>
  <c r="E51" i="3" s="1"/>
  <c r="E50" i="3"/>
  <c r="E49" i="3"/>
  <c r="F48" i="3"/>
  <c r="F51" i="3" s="1"/>
  <c r="F61" i="3"/>
  <c r="F60" i="3"/>
  <c r="E59" i="3"/>
  <c r="E62" i="3" s="1"/>
  <c r="E61" i="3"/>
  <c r="E60" i="3"/>
  <c r="F59" i="3"/>
  <c r="F62" i="3" s="1"/>
  <c r="R50" i="3"/>
  <c r="S48" i="3"/>
  <c r="M50" i="3"/>
  <c r="L49" i="3"/>
  <c r="M48" i="3"/>
  <c r="M51" i="3" s="1"/>
  <c r="L50" i="3"/>
  <c r="M49" i="3"/>
  <c r="L48" i="3"/>
  <c r="L51" i="3" s="1"/>
  <c r="M61" i="3"/>
  <c r="L60" i="3"/>
  <c r="M59" i="3"/>
  <c r="M62" i="3" s="1"/>
  <c r="L61" i="3"/>
  <c r="M60" i="3"/>
  <c r="L59" i="3"/>
  <c r="L62" i="3" s="1"/>
  <c r="R61" i="3"/>
  <c r="S59" i="3"/>
  <c r="M39" i="3"/>
  <c r="M38" i="3"/>
  <c r="M37" i="3"/>
  <c r="M40" i="3" s="1"/>
  <c r="L39" i="3"/>
  <c r="L37" i="3"/>
  <c r="L40" i="3" s="1"/>
</calcChain>
</file>

<file path=xl/sharedStrings.xml><?xml version="1.0" encoding="utf-8"?>
<sst xmlns="http://schemas.openxmlformats.org/spreadsheetml/2006/main" count="371" uniqueCount="73">
  <si>
    <t>x</t>
  </si>
  <si>
    <t>y</t>
  </si>
  <si>
    <t>Min</t>
  </si>
  <si>
    <t>Max</t>
  </si>
  <si>
    <t>Actual</t>
  </si>
  <si>
    <t>Minimum Value</t>
  </si>
  <si>
    <t>Maximum Value</t>
  </si>
  <si>
    <t>Actual Value</t>
  </si>
  <si>
    <t>Degs</t>
  </si>
  <si>
    <t>Value</t>
  </si>
  <si>
    <t>Microsoft Excel Dashboard Dial Configuration Panel</t>
  </si>
  <si>
    <t>Link to an external spreadsheet or directly enter data for each of your dashboard dials here…..</t>
  </si>
  <si>
    <t>Key Code Calculations</t>
  </si>
  <si>
    <t>Name:</t>
  </si>
  <si>
    <t>AuthCode:</t>
  </si>
  <si>
    <t>KeyCode:</t>
  </si>
  <si>
    <t>Multiplier:</t>
  </si>
  <si>
    <t>Dial Units</t>
  </si>
  <si>
    <t>Dial Main Title</t>
  </si>
  <si>
    <t>Scale1</t>
  </si>
  <si>
    <t>Scale2</t>
  </si>
  <si>
    <t>Scale3</t>
  </si>
  <si>
    <t>Scale4</t>
  </si>
  <si>
    <t>x 1,000,000 Widgets / Day</t>
  </si>
  <si>
    <t>Daily Widget Demand</t>
  </si>
  <si>
    <t>Daily Widget Production</t>
  </si>
  <si>
    <t>Daily Widget Outlook</t>
  </si>
  <si>
    <t>Note: Press F9 to update!</t>
  </si>
  <si>
    <t>1. This is the free version of the www.ExcelDashboardWidgets.com dashboard template.</t>
  </si>
  <si>
    <t>Enter Registered Email Address Here…</t>
  </si>
  <si>
    <t>4. Please feel free to give your feedback or wishlist for improvement on our user's forum here.</t>
  </si>
  <si>
    <t>2. If you intend to use any part of this template for commercial uses you must purchase a single user license here.</t>
  </si>
  <si>
    <t>AltCode:</t>
  </si>
  <si>
    <t>17CB1FD</t>
  </si>
  <si>
    <t>Correct?</t>
  </si>
  <si>
    <t>3. Unlock the cells on this page and enter your data below by first registering here and receiving an activation code.</t>
  </si>
  <si>
    <t>THANK YOU FOR DOWNLOADING THE EXCEL DASHBOARD WIDGETS SPREADSHEET</t>
  </si>
  <si>
    <t>Region #1 - Dial #1 Configuration</t>
  </si>
  <si>
    <t>Region #1 - Dial #2 Configuration</t>
  </si>
  <si>
    <t>Region #1 - Thermometer #1 Configuration</t>
  </si>
  <si>
    <t>Region #2 - Dial #1 Configuration</t>
  </si>
  <si>
    <t>Region #2 - Dial #2 Configuration</t>
  </si>
  <si>
    <t>Region #2 - Thermometer #1 Configuration</t>
  </si>
  <si>
    <t>Region #3 - Dial #1 Configuration</t>
  </si>
  <si>
    <t>Region #3 - Dial #2 Configuration</t>
  </si>
  <si>
    <t>Region #3 - Thermometer #1 Configuration</t>
  </si>
  <si>
    <t>Region #4 - Dial #1 Configuration</t>
  </si>
  <si>
    <t>Region #4 - Dial #2 Configuration</t>
  </si>
  <si>
    <t>Region #4 - Thermometer #1 Configuration</t>
  </si>
  <si>
    <t>Region #5 - Dial #1 Configuration</t>
  </si>
  <si>
    <t>Region #5 - Dial #2 Configuration</t>
  </si>
  <si>
    <t>Region #5 - Thermometer #1 Configuration</t>
  </si>
  <si>
    <t>Region #6 - Dial #1 Configuration</t>
  </si>
  <si>
    <t>Region #6 - Dial #2 Configuration</t>
  </si>
  <si>
    <t>Region #6 - Thermometer #1 Configuration</t>
  </si>
  <si>
    <t>Region #1 - Dial #1 Calculations</t>
  </si>
  <si>
    <t>Region #2 - Dial #1 Calculations</t>
  </si>
  <si>
    <t>Region #1 - Dial #2 Calculations</t>
  </si>
  <si>
    <t>Region #1 - Thermometer #1 Calculations</t>
  </si>
  <si>
    <t>Region #2 - Dial #2 Calculations</t>
  </si>
  <si>
    <t>Region #2 - Thermometer #1 Calculations</t>
  </si>
  <si>
    <t>Region #3 - Dial #1 Calculations</t>
  </si>
  <si>
    <t>Region #3 - Dial #2 Calculations</t>
  </si>
  <si>
    <t>Region #3 - Thermometer #1 Calculations</t>
  </si>
  <si>
    <t>Region #4 - Dial #1 Calculations</t>
  </si>
  <si>
    <t>Region #4 - Dial #2 Calculations</t>
  </si>
  <si>
    <t>Region #4 - Thermometer #1 Calculations</t>
  </si>
  <si>
    <t>Region #5 - Dial #1 Calculations</t>
  </si>
  <si>
    <t>Region #5 - Dial #2 Calculations</t>
  </si>
  <si>
    <t>Region #5 - Thermometer #1 Calculations</t>
  </si>
  <si>
    <t>Region #6 - Dial #1 Calculations</t>
  </si>
  <si>
    <t>Region #6 - Dial #2 Calculations</t>
  </si>
  <si>
    <t>Region #6 - Thermometer #1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</si>
</sst>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Wingdings 2"/>
      <family val="1"/>
      <charset val="2"/>
    </font>
    <font>
      <sz val="14"/>
      <color theme="1"/>
      <name val="Wingdings 2"/>
      <family val="1"/>
      <charset val="2"/>
    </font>
    <font>
      <b/>
      <sz val="30"/>
      <color theme="1"/>
      <name val="Calibri"/>
      <family val="2"/>
      <scheme val="minor"/>
    </font>
    <font>
      <b/>
      <sz val="36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rgb="FFCCECFF"/>
      </right>
      <top style="medium">
        <color indexed="64"/>
      </top>
      <bottom style="medium">
        <color indexed="64"/>
      </bottom>
      <diagonal/>
    </border>
    <border>
      <left style="medium">
        <color rgb="FFCCECFF"/>
      </left>
      <right style="medium">
        <color rgb="FFCCECFF"/>
      </right>
      <top style="medium">
        <color indexed="64"/>
      </top>
      <bottom style="medium">
        <color indexed="64"/>
      </bottom>
      <diagonal/>
    </border>
    <border>
      <left style="medium">
        <color rgb="FFCCEC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64" fontId="3" fillId="0" borderId="6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4" fillId="0" borderId="6" xfId="0" applyFont="1" applyBorder="1"/>
    <xf numFmtId="0" fontId="3" fillId="0" borderId="15" xfId="0" applyFont="1" applyBorder="1"/>
    <xf numFmtId="0" fontId="3" fillId="0" borderId="13" xfId="0" applyFont="1" applyBorder="1"/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14" xfId="0" applyFont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9" fontId="1" fillId="2" borderId="0" xfId="1" applyFont="1" applyFill="1" applyBorder="1"/>
    <xf numFmtId="164" fontId="7" fillId="2" borderId="0" xfId="0" applyNumberFormat="1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164" fontId="3" fillId="0" borderId="17" xfId="0" applyNumberFormat="1" applyFont="1" applyBorder="1" applyAlignment="1">
      <alignment horizontal="center"/>
    </xf>
    <xf numFmtId="0" fontId="3" fillId="0" borderId="18" xfId="0" applyFont="1" applyBorder="1"/>
    <xf numFmtId="164" fontId="3" fillId="0" borderId="19" xfId="0" applyNumberFormat="1" applyFont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0" fillId="3" borderId="0" xfId="0" applyFill="1" applyBorder="1"/>
    <xf numFmtId="0" fontId="9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13" fillId="4" borderId="20" xfId="0" applyFont="1" applyFill="1" applyBorder="1" applyProtection="1">
      <protection locked="0"/>
    </xf>
    <xf numFmtId="0" fontId="3" fillId="4" borderId="21" xfId="0" applyFont="1" applyFill="1" applyBorder="1" applyProtection="1">
      <protection locked="0"/>
    </xf>
    <xf numFmtId="0" fontId="3" fillId="4" borderId="22" xfId="0" applyFont="1" applyFill="1" applyBorder="1" applyProtection="1">
      <protection locked="0"/>
    </xf>
    <xf numFmtId="0" fontId="13" fillId="0" borderId="13" xfId="0" applyFont="1" applyBorder="1" applyProtection="1">
      <protection locked="0"/>
    </xf>
    <xf numFmtId="0" fontId="3" fillId="0" borderId="13" xfId="0" applyFont="1" applyBorder="1" applyProtection="1"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165" fontId="3" fillId="5" borderId="1" xfId="1" applyNumberFormat="1" applyFont="1" applyFill="1" applyBorder="1" applyAlignment="1" applyProtection="1">
      <alignment horizontal="center"/>
      <protection locked="0"/>
    </xf>
    <xf numFmtId="0" fontId="3" fillId="0" borderId="23" xfId="0" applyFont="1" applyBorder="1"/>
    <xf numFmtId="0" fontId="2" fillId="0" borderId="14" xfId="0" applyFont="1" applyBorder="1"/>
    <xf numFmtId="0" fontId="3" fillId="0" borderId="24" xfId="0" applyFont="1" applyBorder="1"/>
    <xf numFmtId="0" fontId="14" fillId="0" borderId="4" xfId="0" applyFont="1" applyBorder="1"/>
    <xf numFmtId="164" fontId="15" fillId="0" borderId="4" xfId="0" applyNumberFormat="1" applyFont="1" applyBorder="1" applyAlignment="1">
      <alignment horizontal="center"/>
    </xf>
    <xf numFmtId="0" fontId="15" fillId="0" borderId="4" xfId="0" applyFont="1" applyBorder="1"/>
    <xf numFmtId="164" fontId="15" fillId="0" borderId="4" xfId="0" applyNumberFormat="1" applyFont="1" applyBorder="1"/>
    <xf numFmtId="164" fontId="14" fillId="0" borderId="4" xfId="0" applyNumberFormat="1" applyFont="1" applyBorder="1" applyAlignment="1">
      <alignment horizontal="center"/>
    </xf>
    <xf numFmtId="165" fontId="15" fillId="0" borderId="4" xfId="1" applyNumberFormat="1" applyFont="1" applyBorder="1" applyAlignment="1">
      <alignment horizontal="center"/>
    </xf>
    <xf numFmtId="9" fontId="15" fillId="0" borderId="4" xfId="0" applyNumberFormat="1" applyFont="1" applyBorder="1"/>
    <xf numFmtId="164" fontId="16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64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CC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Locked'!$F$3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Locked'!$E$4:$E$8</c:f>
              <c:numCache>
                <c:formatCode>0.0</c:formatCode>
                <c:ptCount val="5"/>
                <c:pt idx="0">
                  <c:v>5.9950096568154621</c:v>
                </c:pt>
                <c:pt idx="1">
                  <c:v>50.949577442778619</c:v>
                </c:pt>
                <c:pt idx="2">
                  <c:v>49.050422557221381</c:v>
                </c:pt>
                <c:pt idx="3">
                  <c:v>5.9950096568154621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Locked'!$F$4:$F$8</c:f>
              <c:numCache>
                <c:formatCode>0.0</c:formatCode>
                <c:ptCount val="5"/>
                <c:pt idx="0">
                  <c:v>23.73943606946542</c:v>
                </c:pt>
                <c:pt idx="1">
                  <c:v>1.7601996137273812</c:v>
                </c:pt>
                <c:pt idx="2">
                  <c:v>-1.7601996137273814</c:v>
                </c:pt>
                <c:pt idx="3">
                  <c:v>23.73943606946542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466176"/>
        <c:axId val="220467968"/>
      </c:scatterChart>
      <c:valAx>
        <c:axId val="220466176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0467968"/>
        <c:crosses val="autoZero"/>
        <c:crossBetween val="midCat"/>
      </c:valAx>
      <c:valAx>
        <c:axId val="220467968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04661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Locked'!$F$36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Locked'!$E$37:$E$41</c:f>
              <c:numCache>
                <c:formatCode>0.0</c:formatCode>
                <c:ptCount val="5"/>
                <c:pt idx="0">
                  <c:v>53.287682872440833</c:v>
                </c:pt>
                <c:pt idx="1">
                  <c:v>51.995671773145176</c:v>
                </c:pt>
                <c:pt idx="2">
                  <c:v>48.004328226854824</c:v>
                </c:pt>
                <c:pt idx="3">
                  <c:v>53.287682872440833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Locked'!$F$37:$F$41</c:f>
              <c:numCache>
                <c:formatCode>0.0</c:formatCode>
                <c:ptCount val="5"/>
                <c:pt idx="0">
                  <c:v>49.891794328629423</c:v>
                </c:pt>
                <c:pt idx="1">
                  <c:v>-0.13150731489763362</c:v>
                </c:pt>
                <c:pt idx="2">
                  <c:v>0.13150731489763329</c:v>
                </c:pt>
                <c:pt idx="3">
                  <c:v>49.891794328629423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195072"/>
        <c:axId val="222200960"/>
      </c:scatterChart>
      <c:valAx>
        <c:axId val="222195072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2200960"/>
        <c:crosses val="autoZero"/>
        <c:crossBetween val="midCat"/>
      </c:valAx>
      <c:valAx>
        <c:axId val="222200960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21950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3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</c:dPt>
          <c:val>
            <c:numRef>
              <c:f>'Dashboard Calculations - Locked'!$R$37</c:f>
              <c:numCache>
                <c:formatCode>0.0%</c:formatCode>
                <c:ptCount val="1"/>
                <c:pt idx="0">
                  <c:v>0.82856837300458741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222262016"/>
        <c:axId val="222263552"/>
      </c:barChart>
      <c:catAx>
        <c:axId val="222262016"/>
        <c:scaling>
          <c:orientation val="minMax"/>
        </c:scaling>
        <c:delete val="1"/>
        <c:axPos val="b"/>
        <c:majorTickMark val="out"/>
        <c:minorTickMark val="none"/>
        <c:tickLblPos val="none"/>
        <c:crossAx val="222263552"/>
        <c:crosses val="autoZero"/>
        <c:auto val="1"/>
        <c:lblAlgn val="ctr"/>
        <c:lblOffset val="100"/>
        <c:noMultiLvlLbl val="0"/>
      </c:catAx>
      <c:valAx>
        <c:axId val="222263552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2226201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Locked'!$M$36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Locked'!$L$37:$L$41</c:f>
              <c:numCache>
                <c:formatCode>0.0</c:formatCode>
                <c:ptCount val="5"/>
                <c:pt idx="0">
                  <c:v>58.322514301154385</c:v>
                </c:pt>
                <c:pt idx="1">
                  <c:v>51.972099695535533</c:v>
                </c:pt>
                <c:pt idx="2">
                  <c:v>48.027900304464467</c:v>
                </c:pt>
                <c:pt idx="3">
                  <c:v>58.322514301154385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Locked'!$M$37:$M$41</c:f>
              <c:numCache>
                <c:formatCode>0.0</c:formatCode>
                <c:ptCount val="5"/>
                <c:pt idx="0">
                  <c:v>49.302492388388245</c:v>
                </c:pt>
                <c:pt idx="1">
                  <c:v>-0.33290057204617585</c:v>
                </c:pt>
                <c:pt idx="2">
                  <c:v>0.33290057204617568</c:v>
                </c:pt>
                <c:pt idx="3">
                  <c:v>49.302492388388245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467584"/>
        <c:axId val="222469120"/>
      </c:scatterChart>
      <c:valAx>
        <c:axId val="222467584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2469120"/>
        <c:crosses val="autoZero"/>
        <c:crossBetween val="midCat"/>
      </c:valAx>
      <c:valAx>
        <c:axId val="222469120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24675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Locked'!$F$47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Locked'!$E$48:$E$52</c:f>
              <c:numCache>
                <c:formatCode>0.0</c:formatCode>
                <c:ptCount val="5"/>
                <c:pt idx="0">
                  <c:v>4.793328972321703</c:v>
                </c:pt>
                <c:pt idx="1">
                  <c:v>50.85450045719849</c:v>
                </c:pt>
                <c:pt idx="2">
                  <c:v>49.14549954280151</c:v>
                </c:pt>
                <c:pt idx="3">
                  <c:v>4.793328972321703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Locked'!$F$48:$F$52</c:f>
              <c:numCache>
                <c:formatCode>0.0</c:formatCode>
                <c:ptCount val="5"/>
                <c:pt idx="0">
                  <c:v>21.362511429962343</c:v>
                </c:pt>
                <c:pt idx="1">
                  <c:v>1.8082668411071321</c:v>
                </c:pt>
                <c:pt idx="2">
                  <c:v>-1.8082668411071319</c:v>
                </c:pt>
                <c:pt idx="3">
                  <c:v>21.362511429962343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91232"/>
        <c:axId val="222605312"/>
      </c:scatterChart>
      <c:valAx>
        <c:axId val="222591232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2605312"/>
        <c:crosses val="autoZero"/>
        <c:crossBetween val="midCat"/>
      </c:valAx>
      <c:valAx>
        <c:axId val="222605312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25912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3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</c:dPt>
          <c:val>
            <c:numRef>
              <c:f>'Dashboard Calculations - Locked'!$R$48</c:f>
              <c:numCache>
                <c:formatCode>0.0%</c:formatCode>
                <c:ptCount val="1"/>
                <c:pt idx="0">
                  <c:v>0.39518554818319573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222772608"/>
        <c:axId val="222807168"/>
      </c:barChart>
      <c:catAx>
        <c:axId val="222772608"/>
        <c:scaling>
          <c:orientation val="minMax"/>
        </c:scaling>
        <c:delete val="1"/>
        <c:axPos val="b"/>
        <c:majorTickMark val="out"/>
        <c:minorTickMark val="none"/>
        <c:tickLblPos val="none"/>
        <c:crossAx val="222807168"/>
        <c:crosses val="autoZero"/>
        <c:auto val="1"/>
        <c:lblAlgn val="ctr"/>
        <c:lblOffset val="100"/>
        <c:noMultiLvlLbl val="0"/>
      </c:catAx>
      <c:valAx>
        <c:axId val="222807168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2277260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Locked'!$M$47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Locked'!$L$48:$L$52</c:f>
              <c:numCache>
                <c:formatCode>0.0</c:formatCode>
                <c:ptCount val="5"/>
                <c:pt idx="0">
                  <c:v>0.63021401879610295</c:v>
                </c:pt>
                <c:pt idx="1">
                  <c:v>50.316541895287493</c:v>
                </c:pt>
                <c:pt idx="2">
                  <c:v>49.683458104712507</c:v>
                </c:pt>
                <c:pt idx="3">
                  <c:v>0.63021401879610295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Locked'!$M$48:$M$52</c:f>
              <c:numCache>
                <c:formatCode>0.0</c:formatCode>
                <c:ptCount val="5"/>
                <c:pt idx="0">
                  <c:v>7.9135473821873044</c:v>
                </c:pt>
                <c:pt idx="1">
                  <c:v>1.9747914392481558</c:v>
                </c:pt>
                <c:pt idx="2">
                  <c:v>-1.9747914392481558</c:v>
                </c:pt>
                <c:pt idx="3">
                  <c:v>7.9135473821873044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884224"/>
        <c:axId val="222885760"/>
      </c:scatterChart>
      <c:valAx>
        <c:axId val="222884224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2885760"/>
        <c:crosses val="autoZero"/>
        <c:crossBetween val="midCat"/>
      </c:valAx>
      <c:valAx>
        <c:axId val="222885760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28842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Locked'!$F$58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Locked'!$E$59:$E$63</c:f>
              <c:numCache>
                <c:formatCode>0.0</c:formatCode>
                <c:ptCount val="5"/>
                <c:pt idx="0">
                  <c:v>9.3626228545718746</c:v>
                </c:pt>
                <c:pt idx="1">
                  <c:v>51.165232048127919</c:v>
                </c:pt>
                <c:pt idx="2">
                  <c:v>48.834767951872081</c:v>
                </c:pt>
                <c:pt idx="3">
                  <c:v>9.3626228545718746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Locked'!$F$59:$F$63</c:f>
              <c:numCache>
                <c:formatCode>0.0</c:formatCode>
                <c:ptCount val="5"/>
                <c:pt idx="0">
                  <c:v>29.130801203197887</c:v>
                </c:pt>
                <c:pt idx="1">
                  <c:v>1.6254950858171249</c:v>
                </c:pt>
                <c:pt idx="2">
                  <c:v>-1.6254950858171251</c:v>
                </c:pt>
                <c:pt idx="3">
                  <c:v>29.130801203197887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483392"/>
        <c:axId val="223484928"/>
      </c:scatterChart>
      <c:valAx>
        <c:axId val="223483392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3484928"/>
        <c:crosses val="autoZero"/>
        <c:crossBetween val="midCat"/>
      </c:valAx>
      <c:valAx>
        <c:axId val="223484928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34833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3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</c:dPt>
          <c:val>
            <c:numRef>
              <c:f>'Dashboard Calculations - Locked'!$R$59</c:f>
              <c:numCache>
                <c:formatCode>0.0%</c:formatCode>
                <c:ptCount val="1"/>
                <c:pt idx="0">
                  <c:v>0.46130006918417121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223222400"/>
        <c:axId val="223224192"/>
      </c:barChart>
      <c:catAx>
        <c:axId val="223222400"/>
        <c:scaling>
          <c:orientation val="minMax"/>
        </c:scaling>
        <c:delete val="1"/>
        <c:axPos val="b"/>
        <c:majorTickMark val="out"/>
        <c:minorTickMark val="none"/>
        <c:tickLblPos val="none"/>
        <c:crossAx val="223224192"/>
        <c:crosses val="autoZero"/>
        <c:auto val="1"/>
        <c:lblAlgn val="ctr"/>
        <c:lblOffset val="100"/>
        <c:noMultiLvlLbl val="0"/>
      </c:catAx>
      <c:valAx>
        <c:axId val="223224192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2322240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Locked'!$M$58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Locked'!$L$59:$L$63</c:f>
              <c:numCache>
                <c:formatCode>0.0</c:formatCode>
                <c:ptCount val="5"/>
                <c:pt idx="0">
                  <c:v>98.507703275973881</c:v>
                </c:pt>
                <c:pt idx="1">
                  <c:v>50.484978717702248</c:v>
                </c:pt>
                <c:pt idx="2">
                  <c:v>49.515021282297752</c:v>
                </c:pt>
                <c:pt idx="3">
                  <c:v>98.507703275973881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Locked'!$M$59:$M$63</c:f>
              <c:numCache>
                <c:formatCode>0.0</c:formatCode>
                <c:ptCount val="5"/>
                <c:pt idx="0">
                  <c:v>12.124467942556146</c:v>
                </c:pt>
                <c:pt idx="1">
                  <c:v>-1.9403081310389556</c:v>
                </c:pt>
                <c:pt idx="2">
                  <c:v>1.9403081310389558</c:v>
                </c:pt>
                <c:pt idx="3">
                  <c:v>12.124467942556146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239552"/>
        <c:axId val="223364224"/>
      </c:scatterChart>
      <c:valAx>
        <c:axId val="223239552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3364224"/>
        <c:crosses val="autoZero"/>
        <c:crossBetween val="midCat"/>
      </c:valAx>
      <c:valAx>
        <c:axId val="223364224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32395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3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</c:dPt>
          <c:val>
            <c:numRef>
              <c:f>'Dashboard Calculations - Locked'!$R$4</c:f>
              <c:numCache>
                <c:formatCode>0.0%</c:formatCode>
                <c:ptCount val="1"/>
                <c:pt idx="0">
                  <c:v>0.14080489407778862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221123328"/>
        <c:axId val="221124864"/>
      </c:barChart>
      <c:catAx>
        <c:axId val="221123328"/>
        <c:scaling>
          <c:orientation val="minMax"/>
        </c:scaling>
        <c:delete val="1"/>
        <c:axPos val="b"/>
        <c:majorTickMark val="out"/>
        <c:minorTickMark val="none"/>
        <c:tickLblPos val="none"/>
        <c:crossAx val="221124864"/>
        <c:crosses val="autoZero"/>
        <c:auto val="1"/>
        <c:lblAlgn val="ctr"/>
        <c:lblOffset val="100"/>
        <c:noMultiLvlLbl val="0"/>
      </c:catAx>
      <c:valAx>
        <c:axId val="221124864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2112332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Locked'!$M$3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Locked'!$L$4:$L$8</c:f>
              <c:numCache>
                <c:formatCode>0.0</c:formatCode>
                <c:ptCount val="5"/>
                <c:pt idx="0">
                  <c:v>13.062712611258377</c:v>
                </c:pt>
                <c:pt idx="1">
                  <c:v>51.347968427144501</c:v>
                </c:pt>
                <c:pt idx="2">
                  <c:v>48.652031572855499</c:v>
                </c:pt>
                <c:pt idx="3">
                  <c:v>13.062712611258377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Locked'!$M$4:$M$8</c:f>
              <c:numCache>
                <c:formatCode>0.0</c:formatCode>
                <c:ptCount val="5"/>
                <c:pt idx="0">
                  <c:v>33.699210678612474</c:v>
                </c:pt>
                <c:pt idx="1">
                  <c:v>1.4774914955496647</c:v>
                </c:pt>
                <c:pt idx="2">
                  <c:v>-1.477491495549665</c:v>
                </c:pt>
                <c:pt idx="3">
                  <c:v>33.699210678612474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197824"/>
        <c:axId val="221199360"/>
      </c:scatterChart>
      <c:valAx>
        <c:axId val="221197824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1199360"/>
        <c:crosses val="autoZero"/>
        <c:crossBetween val="midCat"/>
      </c:valAx>
      <c:valAx>
        <c:axId val="221199360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11978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Locked'!$F$14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Locked'!$E$15:$E$19</c:f>
              <c:numCache>
                <c:formatCode>0.0</c:formatCode>
                <c:ptCount val="5"/>
                <c:pt idx="0">
                  <c:v>71.894491398133013</c:v>
                </c:pt>
                <c:pt idx="1">
                  <c:v>51.798057283366504</c:v>
                </c:pt>
                <c:pt idx="2">
                  <c:v>48.201942716633496</c:v>
                </c:pt>
                <c:pt idx="3">
                  <c:v>71.894491398133013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Locked'!$F$15:$F$19</c:f>
              <c:numCache>
                <c:formatCode>0.0</c:formatCode>
                <c:ptCount val="5"/>
                <c:pt idx="0">
                  <c:v>44.951432084162562</c:v>
                </c:pt>
                <c:pt idx="1">
                  <c:v>-0.87577965592532114</c:v>
                </c:pt>
                <c:pt idx="2">
                  <c:v>0.87577965592532081</c:v>
                </c:pt>
                <c:pt idx="3">
                  <c:v>44.951432084162562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317376"/>
        <c:axId val="221343744"/>
      </c:scatterChart>
      <c:valAx>
        <c:axId val="221317376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1343744"/>
        <c:crosses val="autoZero"/>
        <c:crossBetween val="midCat"/>
      </c:valAx>
      <c:valAx>
        <c:axId val="221343744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13173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3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</c:dPt>
          <c:val>
            <c:numRef>
              <c:f>'Dashboard Calculations - Locked'!$R$15</c:f>
              <c:numCache>
                <c:formatCode>0.0%</c:formatCode>
                <c:ptCount val="1"/>
                <c:pt idx="0">
                  <c:v>0.1211749980785457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221449600"/>
        <c:axId val="221467776"/>
      </c:barChart>
      <c:catAx>
        <c:axId val="221449600"/>
        <c:scaling>
          <c:orientation val="minMax"/>
        </c:scaling>
        <c:delete val="1"/>
        <c:axPos val="b"/>
        <c:majorTickMark val="out"/>
        <c:minorTickMark val="none"/>
        <c:tickLblPos val="none"/>
        <c:crossAx val="221467776"/>
        <c:crosses val="autoZero"/>
        <c:auto val="1"/>
        <c:lblAlgn val="ctr"/>
        <c:lblOffset val="100"/>
        <c:noMultiLvlLbl val="0"/>
      </c:catAx>
      <c:valAx>
        <c:axId val="221467776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2144960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Locked'!$M$14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Locked'!$L$15:$L$19</c:f>
              <c:numCache>
                <c:formatCode>0.0</c:formatCode>
                <c:ptCount val="5"/>
                <c:pt idx="0">
                  <c:v>90.398388320477437</c:v>
                </c:pt>
                <c:pt idx="1">
                  <c:v>51.178453373609948</c:v>
                </c:pt>
                <c:pt idx="2">
                  <c:v>48.821546626390052</c:v>
                </c:pt>
                <c:pt idx="3">
                  <c:v>90.398388320477437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Locked'!$M$15:$M$19</c:f>
              <c:numCache>
                <c:formatCode>0.0</c:formatCode>
                <c:ptCount val="5"/>
                <c:pt idx="0">
                  <c:v>29.461334340248623</c:v>
                </c:pt>
                <c:pt idx="1">
                  <c:v>-1.615935532819097</c:v>
                </c:pt>
                <c:pt idx="2">
                  <c:v>1.615935532819097</c:v>
                </c:pt>
                <c:pt idx="3">
                  <c:v>29.461334340248623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593984"/>
        <c:axId val="221595520"/>
      </c:scatterChart>
      <c:valAx>
        <c:axId val="221593984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1595520"/>
        <c:crosses val="autoZero"/>
        <c:crossBetween val="midCat"/>
      </c:valAx>
      <c:valAx>
        <c:axId val="221595520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15939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Locked'!$F$25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Locked'!$E$26:$E$30</c:f>
              <c:numCache>
                <c:formatCode>0.0</c:formatCode>
                <c:ptCount val="5"/>
                <c:pt idx="0">
                  <c:v>73.602640536279338</c:v>
                </c:pt>
                <c:pt idx="1">
                  <c:v>51.763140543332916</c:v>
                </c:pt>
                <c:pt idx="2">
                  <c:v>48.236859456667084</c:v>
                </c:pt>
                <c:pt idx="3">
                  <c:v>73.602640536279338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Locked'!$F$26:$F$30</c:f>
              <c:numCache>
                <c:formatCode>0.0</c:formatCode>
                <c:ptCount val="5"/>
                <c:pt idx="0">
                  <c:v>44.078513583322923</c:v>
                </c:pt>
                <c:pt idx="1">
                  <c:v>-0.94410562145117327</c:v>
                </c:pt>
                <c:pt idx="2">
                  <c:v>0.9441056214511736</c:v>
                </c:pt>
                <c:pt idx="3">
                  <c:v>44.078513583322923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791360"/>
        <c:axId val="221792896"/>
      </c:scatterChart>
      <c:valAx>
        <c:axId val="221791360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1792896"/>
        <c:crosses val="autoZero"/>
        <c:crossBetween val="midCat"/>
      </c:valAx>
      <c:valAx>
        <c:axId val="221792896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17913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3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</c:dPt>
          <c:val>
            <c:numRef>
              <c:f>'Dashboard Calculations - Locked'!$R$26</c:f>
              <c:numCache>
                <c:formatCode>0.0%</c:formatCode>
                <c:ptCount val="1"/>
                <c:pt idx="0">
                  <c:v>0.80747748718488854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221931776"/>
        <c:axId val="221933568"/>
      </c:barChart>
      <c:catAx>
        <c:axId val="221931776"/>
        <c:scaling>
          <c:orientation val="minMax"/>
        </c:scaling>
        <c:delete val="1"/>
        <c:axPos val="b"/>
        <c:majorTickMark val="out"/>
        <c:minorTickMark val="none"/>
        <c:tickLblPos val="none"/>
        <c:crossAx val="221933568"/>
        <c:crosses val="autoZero"/>
        <c:auto val="1"/>
        <c:lblAlgn val="ctr"/>
        <c:lblOffset val="100"/>
        <c:noMultiLvlLbl val="0"/>
      </c:catAx>
      <c:valAx>
        <c:axId val="221933568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2193177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Locked'!$M$25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Locked'!$L$26:$L$30</c:f>
              <c:numCache>
                <c:formatCode>0.0</c:formatCode>
                <c:ptCount val="5"/>
                <c:pt idx="0">
                  <c:v>25.813334700457727</c:v>
                </c:pt>
                <c:pt idx="1">
                  <c:v>51.750430905434619</c:v>
                </c:pt>
                <c:pt idx="2">
                  <c:v>48.249569094565381</c:v>
                </c:pt>
                <c:pt idx="3">
                  <c:v>25.813334700457727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Locked'!$M$26:$M$30</c:f>
              <c:numCache>
                <c:formatCode>0.0</c:formatCode>
                <c:ptCount val="5"/>
                <c:pt idx="0">
                  <c:v>43.760772635865536</c:v>
                </c:pt>
                <c:pt idx="1">
                  <c:v>0.96746661198169071</c:v>
                </c:pt>
                <c:pt idx="2">
                  <c:v>-0.96746661198169104</c:v>
                </c:pt>
                <c:pt idx="3">
                  <c:v>43.760772635865536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042752"/>
        <c:axId val="222069120"/>
      </c:scatterChart>
      <c:valAx>
        <c:axId val="222042752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222069120"/>
        <c:crosses val="autoZero"/>
        <c:crossBetween val="midCat"/>
      </c:valAx>
      <c:valAx>
        <c:axId val="222069120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2220427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hyperlink" Target="http://www.exceldashboardwidgets.com/" TargetMode="Externa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widgets.com/" TargetMode="External"/><Relationship Id="rId2" Type="http://schemas.openxmlformats.org/officeDocument/2006/relationships/hyperlink" Target="http://www.exceldashboardwidgets.com/phpBB3/index.php" TargetMode="External"/><Relationship Id="rId1" Type="http://schemas.openxmlformats.org/officeDocument/2006/relationships/hyperlink" Target="http://www.exceldashboardwidgets.com/phpBB3/download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129</xdr:row>
      <xdr:rowOff>181303</xdr:rowOff>
    </xdr:from>
    <xdr:to>
      <xdr:col>21</xdr:col>
      <xdr:colOff>123825</xdr:colOff>
      <xdr:row>153</xdr:row>
      <xdr:rowOff>158572</xdr:rowOff>
    </xdr:to>
    <xdr:sp macro="" textlink="">
      <xdr:nvSpPr>
        <xdr:cNvPr id="479" name="Rounded Rectangle 478"/>
        <xdr:cNvSpPr/>
      </xdr:nvSpPr>
      <xdr:spPr bwMode="auto">
        <a:xfrm>
          <a:off x="57150" y="25498753"/>
          <a:ext cx="13249275" cy="4549269"/>
        </a:xfrm>
        <a:prstGeom prst="roundRect">
          <a:avLst>
            <a:gd name="adj" fmla="val 774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105</xdr:row>
      <xdr:rowOff>105103</xdr:rowOff>
    </xdr:from>
    <xdr:to>
      <xdr:col>21</xdr:col>
      <xdr:colOff>123825</xdr:colOff>
      <xdr:row>129</xdr:row>
      <xdr:rowOff>82372</xdr:rowOff>
    </xdr:to>
    <xdr:sp macro="" textlink="">
      <xdr:nvSpPr>
        <xdr:cNvPr id="478" name="Rounded Rectangle 477"/>
        <xdr:cNvSpPr/>
      </xdr:nvSpPr>
      <xdr:spPr bwMode="auto">
        <a:xfrm>
          <a:off x="57150" y="20850553"/>
          <a:ext cx="13249275" cy="4549269"/>
        </a:xfrm>
        <a:prstGeom prst="roundRect">
          <a:avLst>
            <a:gd name="adj" fmla="val 774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80</xdr:row>
      <xdr:rowOff>181303</xdr:rowOff>
    </xdr:from>
    <xdr:to>
      <xdr:col>21</xdr:col>
      <xdr:colOff>123825</xdr:colOff>
      <xdr:row>104</xdr:row>
      <xdr:rowOff>158572</xdr:rowOff>
    </xdr:to>
    <xdr:sp macro="" textlink="">
      <xdr:nvSpPr>
        <xdr:cNvPr id="477" name="Rounded Rectangle 476"/>
        <xdr:cNvSpPr/>
      </xdr:nvSpPr>
      <xdr:spPr bwMode="auto">
        <a:xfrm>
          <a:off x="57150" y="16164253"/>
          <a:ext cx="13249275" cy="4549269"/>
        </a:xfrm>
        <a:prstGeom prst="roundRect">
          <a:avLst>
            <a:gd name="adj" fmla="val 774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56</xdr:row>
      <xdr:rowOff>47953</xdr:rowOff>
    </xdr:from>
    <xdr:to>
      <xdr:col>21</xdr:col>
      <xdr:colOff>123825</xdr:colOff>
      <xdr:row>80</xdr:row>
      <xdr:rowOff>25222</xdr:rowOff>
    </xdr:to>
    <xdr:sp macro="" textlink="">
      <xdr:nvSpPr>
        <xdr:cNvPr id="476" name="Rounded Rectangle 475"/>
        <xdr:cNvSpPr/>
      </xdr:nvSpPr>
      <xdr:spPr bwMode="auto">
        <a:xfrm>
          <a:off x="57150" y="11458903"/>
          <a:ext cx="13249275" cy="4549269"/>
        </a:xfrm>
        <a:prstGeom prst="roundRect">
          <a:avLst>
            <a:gd name="adj" fmla="val 774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31</xdr:row>
      <xdr:rowOff>124153</xdr:rowOff>
    </xdr:from>
    <xdr:to>
      <xdr:col>21</xdr:col>
      <xdr:colOff>123825</xdr:colOff>
      <xdr:row>55</xdr:row>
      <xdr:rowOff>101422</xdr:rowOff>
    </xdr:to>
    <xdr:sp macro="" textlink="">
      <xdr:nvSpPr>
        <xdr:cNvPr id="475" name="Rounded Rectangle 474"/>
        <xdr:cNvSpPr/>
      </xdr:nvSpPr>
      <xdr:spPr bwMode="auto">
        <a:xfrm>
          <a:off x="57150" y="6772603"/>
          <a:ext cx="13249275" cy="4549269"/>
        </a:xfrm>
        <a:prstGeom prst="roundRect">
          <a:avLst>
            <a:gd name="adj" fmla="val 774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8</xdr:row>
      <xdr:rowOff>162253</xdr:rowOff>
    </xdr:from>
    <xdr:to>
      <xdr:col>21</xdr:col>
      <xdr:colOff>123825</xdr:colOff>
      <xdr:row>31</xdr:row>
      <xdr:rowOff>25222</xdr:rowOff>
    </xdr:to>
    <xdr:sp macro="" textlink="">
      <xdr:nvSpPr>
        <xdr:cNvPr id="234" name="Rounded Rectangle 233"/>
        <xdr:cNvSpPr/>
      </xdr:nvSpPr>
      <xdr:spPr bwMode="auto">
        <a:xfrm>
          <a:off x="57150" y="2127867"/>
          <a:ext cx="13176539" cy="4547537"/>
        </a:xfrm>
        <a:prstGeom prst="roundRect">
          <a:avLst>
            <a:gd name="adj" fmla="val 774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57150</xdr:colOff>
      <xdr:row>1</xdr:row>
      <xdr:rowOff>114300</xdr:rowOff>
    </xdr:from>
    <xdr:to>
      <xdr:col>21</xdr:col>
      <xdr:colOff>123825</xdr:colOff>
      <xdr:row>8</xdr:row>
      <xdr:rowOff>19345</xdr:rowOff>
    </xdr:to>
    <xdr:sp macro="" textlink="">
      <xdr:nvSpPr>
        <xdr:cNvPr id="320" name="Rounded Rectangle 319"/>
        <xdr:cNvSpPr/>
      </xdr:nvSpPr>
      <xdr:spPr bwMode="auto">
        <a:xfrm>
          <a:off x="57150" y="745331"/>
          <a:ext cx="13199269" cy="1238545"/>
        </a:xfrm>
        <a:prstGeom prst="roundRect">
          <a:avLst>
            <a:gd name="adj" fmla="val 3321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177067</xdr:colOff>
      <xdr:row>12</xdr:row>
      <xdr:rowOff>44693</xdr:rowOff>
    </xdr:from>
    <xdr:to>
      <xdr:col>6</xdr:col>
      <xdr:colOff>377896</xdr:colOff>
      <xdr:row>30</xdr:row>
      <xdr:rowOff>78575</xdr:rowOff>
    </xdr:to>
    <xdr:grpSp>
      <xdr:nvGrpSpPr>
        <xdr:cNvPr id="125201" name="Group 238"/>
        <xdr:cNvGrpSpPr>
          <a:grpSpLocks/>
        </xdr:cNvGrpSpPr>
      </xdr:nvGrpSpPr>
      <xdr:grpSpPr bwMode="auto">
        <a:xfrm>
          <a:off x="177067" y="2702622"/>
          <a:ext cx="4446258" cy="3617096"/>
          <a:chOff x="179161" y="2687486"/>
          <a:chExt cx="4259035" cy="3769178"/>
        </a:xfrm>
      </xdr:grpSpPr>
      <xdr:sp macro="" textlink="">
        <xdr:nvSpPr>
          <xdr:cNvPr id="743" name="Rounded Rectangle 742"/>
          <xdr:cNvSpPr/>
        </xdr:nvSpPr>
        <xdr:spPr>
          <a:xfrm>
            <a:off x="182630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125362" name="Group 427"/>
          <xdr:cNvGrpSpPr>
            <a:grpSpLocks/>
          </xdr:cNvGrpSpPr>
        </xdr:nvGrpSpPr>
        <xdr:grpSpPr bwMode="auto">
          <a:xfrm>
            <a:off x="443139" y="3753976"/>
            <a:ext cx="3680279" cy="1795402"/>
            <a:chOff x="193063" y="1155645"/>
            <a:chExt cx="3658893" cy="1807321"/>
          </a:xfrm>
        </xdr:grpSpPr>
        <xdr:sp macro="" textlink="">
          <xdr:nvSpPr>
            <xdr:cNvPr id="125375" name="Freeform 362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5376" name="Freeform 367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5377" name="Freeform 372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5378" name="Freeform 377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5379" name="Freeform 383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125363" name="Chart 2"/>
          <xdr:cNvGraphicFramePr>
            <a:graphicFrameLocks/>
          </xdr:cNvGraphicFramePr>
        </xdr:nvGraphicFramePr>
        <xdr:xfrm>
          <a:off x="252639" y="3220575"/>
          <a:ext cx="4064454" cy="27200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'Example Dashboard Conf Page'!E20">
        <xdr:nvSpPr>
          <xdr:cNvPr id="11" name="TextBox 10"/>
          <xdr:cNvSpPr txBox="1"/>
        </xdr:nvSpPr>
        <xdr:spPr>
          <a:xfrm>
            <a:off x="498280" y="6022551"/>
            <a:ext cx="3586939" cy="42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01B212F-7460-4F76-BB96-B43ADFA9AFE1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E18">
        <xdr:nvSpPr>
          <xdr:cNvPr id="15" name="TextBox 14"/>
          <xdr:cNvSpPr txBox="1"/>
        </xdr:nvSpPr>
        <xdr:spPr>
          <a:xfrm>
            <a:off x="632193" y="2776568"/>
            <a:ext cx="3299983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C93E0D7-7507-4EC3-A75C-A0D95AD60F99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Demand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B4">
        <xdr:nvSpPr>
          <xdr:cNvPr id="20" name="TextBox 19"/>
          <xdr:cNvSpPr txBox="1"/>
        </xdr:nvSpPr>
        <xdr:spPr>
          <a:xfrm>
            <a:off x="976539" y="5394296"/>
            <a:ext cx="54521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ACA3E04-B237-4330-B48D-6A23E663C671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7">
        <xdr:nvSpPr>
          <xdr:cNvPr id="21" name="TextBox 20"/>
          <xdr:cNvSpPr txBox="1"/>
        </xdr:nvSpPr>
        <xdr:spPr>
          <a:xfrm>
            <a:off x="1177407" y="4851713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03A04F1-91FF-4D9D-956F-9B97EEDFC22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8">
        <xdr:nvSpPr>
          <xdr:cNvPr id="22" name="TextBox 21"/>
          <xdr:cNvSpPr txBox="1"/>
        </xdr:nvSpPr>
        <xdr:spPr>
          <a:xfrm>
            <a:off x="1674796" y="4451914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BCFC78B-2B81-4605-A52B-E4531902E162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9">
        <xdr:nvSpPr>
          <xdr:cNvPr id="23" name="TextBox 22"/>
          <xdr:cNvSpPr txBox="1"/>
        </xdr:nvSpPr>
        <xdr:spPr>
          <a:xfrm>
            <a:off x="2325227" y="4461433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01FAACA-7EAF-4BC0-BA62-0D9DCBBE0E6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10">
        <xdr:nvSpPr>
          <xdr:cNvPr id="24" name="TextBox 23"/>
          <xdr:cNvSpPr txBox="1"/>
        </xdr:nvSpPr>
        <xdr:spPr>
          <a:xfrm>
            <a:off x="2813051" y="4861232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3E099E5-E811-4E84-A2AF-F56D995E0B8B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5">
        <xdr:nvSpPr>
          <xdr:cNvPr id="25" name="TextBox 24"/>
          <xdr:cNvSpPr txBox="1"/>
        </xdr:nvSpPr>
        <xdr:spPr>
          <a:xfrm>
            <a:off x="2985224" y="5394296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DE2F6F2-56B9-49B8-9358-E6FF57A55BCD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125372" name="Group 28"/>
          <xdr:cNvGrpSpPr>
            <a:grpSpLocks/>
          </xdr:cNvGrpSpPr>
        </xdr:nvGrpSpPr>
        <xdr:grpSpPr bwMode="auto">
          <a:xfrm>
            <a:off x="1753507" y="5018389"/>
            <a:ext cx="1050471" cy="950855"/>
            <a:chOff x="1990724" y="3124200"/>
            <a:chExt cx="1038225" cy="942975"/>
          </a:xfrm>
        </xdr:grpSpPr>
        <xdr:sp macro="" textlink="">
          <xdr:nvSpPr>
            <xdr:cNvPr id="4" name="Oval 3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B6">
          <xdr:nvSpPr>
            <xdr:cNvPr id="10" name="TextBox 9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DC52B90F-D112-4D9D-BEA7-13C2F545FCD3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1.6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152041</xdr:colOff>
      <xdr:row>1</xdr:row>
      <xdr:rowOff>171464</xdr:rowOff>
    </xdr:from>
    <xdr:to>
      <xdr:col>17</xdr:col>
      <xdr:colOff>19124</xdr:colOff>
      <xdr:row>5</xdr:row>
      <xdr:rowOff>47791</xdr:rowOff>
    </xdr:to>
    <xdr:sp macro="" textlink="">
      <xdr:nvSpPr>
        <xdr:cNvPr id="232" name="TextBox 231"/>
        <xdr:cNvSpPr txBox="1"/>
      </xdr:nvSpPr>
      <xdr:spPr bwMode="auto">
        <a:xfrm>
          <a:off x="152041" y="802495"/>
          <a:ext cx="10570802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000" b="1">
              <a:latin typeface="Arial Black" pitchFamily="34" charset="0"/>
            </a:rPr>
            <a:t>ACME Operations</a:t>
          </a:r>
          <a:endParaRPr lang="en-US" sz="3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16</xdr:col>
      <xdr:colOff>476251</xdr:colOff>
      <xdr:row>5</xdr:row>
      <xdr:rowOff>114481</xdr:rowOff>
    </xdr:from>
    <xdr:to>
      <xdr:col>20</xdr:col>
      <xdr:colOff>541264</xdr:colOff>
      <xdr:row>7</xdr:row>
      <xdr:rowOff>171736</xdr:rowOff>
    </xdr:to>
    <xdr:sp macro="" textlink="">
      <xdr:nvSpPr>
        <xdr:cNvPr id="233" name="TextBox 232"/>
        <xdr:cNvSpPr txBox="1"/>
      </xdr:nvSpPr>
      <xdr:spPr bwMode="auto">
        <a:xfrm>
          <a:off x="10572751" y="1507512"/>
          <a:ext cx="2493888" cy="438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="1"/>
            <a:t>December 29th 2011</a:t>
          </a:r>
        </a:p>
      </xdr:txBody>
    </xdr:sp>
    <xdr:clientData/>
  </xdr:twoCellAnchor>
  <xdr:twoCellAnchor>
    <xdr:from>
      <xdr:col>0</xdr:col>
      <xdr:colOff>152041</xdr:colOff>
      <xdr:row>4</xdr:row>
      <xdr:rowOff>66800</xdr:rowOff>
    </xdr:from>
    <xdr:to>
      <xdr:col>16</xdr:col>
      <xdr:colOff>237292</xdr:colOff>
      <xdr:row>7</xdr:row>
      <xdr:rowOff>133627</xdr:rowOff>
    </xdr:to>
    <xdr:sp macro="" textlink="">
      <xdr:nvSpPr>
        <xdr:cNvPr id="311" name="TextBox 310"/>
        <xdr:cNvSpPr txBox="1"/>
      </xdr:nvSpPr>
      <xdr:spPr bwMode="auto">
        <a:xfrm>
          <a:off x="152041" y="1269331"/>
          <a:ext cx="10181751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400" b="1">
              <a:latin typeface="Arial" pitchFamily="34" charset="0"/>
              <a:cs typeface="Arial" pitchFamily="34" charset="0"/>
            </a:rPr>
            <a:t>Executive Dashboard</a:t>
          </a:r>
        </a:p>
      </xdr:txBody>
    </xdr:sp>
    <xdr:clientData/>
  </xdr:twoCellAnchor>
  <xdr:twoCellAnchor>
    <xdr:from>
      <xdr:col>0</xdr:col>
      <xdr:colOff>152041</xdr:colOff>
      <xdr:row>9</xdr:row>
      <xdr:rowOff>9862</xdr:rowOff>
    </xdr:from>
    <xdr:to>
      <xdr:col>7</xdr:col>
      <xdr:colOff>321969</xdr:colOff>
      <xdr:row>12</xdr:row>
      <xdr:rowOff>76689</xdr:rowOff>
    </xdr:to>
    <xdr:sp macro="" textlink="">
      <xdr:nvSpPr>
        <xdr:cNvPr id="314" name="TextBox 313"/>
        <xdr:cNvSpPr txBox="1"/>
      </xdr:nvSpPr>
      <xdr:spPr bwMode="auto">
        <a:xfrm>
          <a:off x="152041" y="2164893"/>
          <a:ext cx="4801459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3200" b="1">
              <a:latin typeface="Arial" pitchFamily="34" charset="0"/>
              <a:cs typeface="Arial" pitchFamily="34" charset="0"/>
            </a:rPr>
            <a:t>Region</a:t>
          </a:r>
          <a:r>
            <a:rPr lang="en-US" sz="3200" b="1" baseline="0">
              <a:latin typeface="Arial" pitchFamily="34" charset="0"/>
              <a:cs typeface="Arial" pitchFamily="34" charset="0"/>
            </a:rPr>
            <a:t> #1</a:t>
          </a:r>
          <a:endParaRPr lang="en-US" sz="3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18881</xdr:colOff>
      <xdr:row>12</xdr:row>
      <xdr:rowOff>48107</xdr:rowOff>
    </xdr:from>
    <xdr:to>
      <xdr:col>20</xdr:col>
      <xdr:colOff>598196</xdr:colOff>
      <xdr:row>30</xdr:row>
      <xdr:rowOff>82340</xdr:rowOff>
    </xdr:to>
    <xdr:grpSp>
      <xdr:nvGrpSpPr>
        <xdr:cNvPr id="125217" name="Group 235"/>
        <xdr:cNvGrpSpPr>
          <a:grpSpLocks/>
        </xdr:cNvGrpSpPr>
      </xdr:nvGrpSpPr>
      <xdr:grpSpPr bwMode="auto">
        <a:xfrm>
          <a:off x="9416881" y="2706036"/>
          <a:ext cx="4443744" cy="3617447"/>
          <a:chOff x="8973019" y="2690897"/>
          <a:chExt cx="4256500" cy="3769529"/>
        </a:xfrm>
      </xdr:grpSpPr>
      <xdr:sp macro="" textlink="">
        <xdr:nvSpPr>
          <xdr:cNvPr id="750" name="Rounded Rectangle 749"/>
          <xdr:cNvSpPr/>
        </xdr:nvSpPr>
        <xdr:spPr>
          <a:xfrm>
            <a:off x="8973019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47" name="Freeform 23"/>
          <xdr:cNvSpPr>
            <a:spLocks/>
          </xdr:cNvSpPr>
        </xdr:nvSpPr>
        <xdr:spPr bwMode="auto">
          <a:xfrm>
            <a:off x="9422582" y="2795606"/>
            <a:ext cx="1166951" cy="3617225"/>
          </a:xfrm>
          <a:custGeom>
            <a:avLst/>
            <a:gdLst/>
            <a:ahLst/>
            <a:cxnLst>
              <a:cxn ang="0">
                <a:pos x="470" y="4101"/>
              </a:cxn>
              <a:cxn ang="0">
                <a:pos x="354" y="4181"/>
              </a:cxn>
              <a:cxn ang="0">
                <a:pos x="225" y="4306"/>
              </a:cxn>
              <a:cxn ang="0">
                <a:pos x="154" y="4402"/>
              </a:cxn>
              <a:cxn ang="0">
                <a:pos x="97" y="4505"/>
              </a:cxn>
              <a:cxn ang="0">
                <a:pos x="51" y="4615"/>
              </a:cxn>
              <a:cxn ang="0">
                <a:pos x="19" y="4731"/>
              </a:cxn>
              <a:cxn ang="0">
                <a:pos x="3" y="4849"/>
              </a:cxn>
              <a:cxn ang="0">
                <a:pos x="1" y="4971"/>
              </a:cxn>
              <a:cxn ang="0">
                <a:pos x="17" y="5094"/>
              </a:cxn>
              <a:cxn ang="0">
                <a:pos x="47" y="5215"/>
              </a:cxn>
              <a:cxn ang="0">
                <a:pos x="92" y="5329"/>
              </a:cxn>
              <a:cxn ang="0">
                <a:pos x="150" y="5435"/>
              </a:cxn>
              <a:cxn ang="0">
                <a:pos x="259" y="5576"/>
              </a:cxn>
              <a:cxn ang="0">
                <a:pos x="393" y="5693"/>
              </a:cxn>
              <a:cxn ang="0">
                <a:pos x="493" y="5756"/>
              </a:cxn>
              <a:cxn ang="0">
                <a:pos x="601" y="5806"/>
              </a:cxn>
              <a:cxn ang="0">
                <a:pos x="716" y="5842"/>
              </a:cxn>
              <a:cxn ang="0">
                <a:pos x="835" y="5862"/>
              </a:cxn>
              <a:cxn ang="0">
                <a:pos x="959" y="5867"/>
              </a:cxn>
              <a:cxn ang="0">
                <a:pos x="1081" y="5857"/>
              </a:cxn>
              <a:cxn ang="0">
                <a:pos x="1199" y="5831"/>
              </a:cxn>
              <a:cxn ang="0">
                <a:pos x="1311" y="5790"/>
              </a:cxn>
              <a:cxn ang="0">
                <a:pos x="1416" y="5735"/>
              </a:cxn>
              <a:cxn ang="0">
                <a:pos x="1513" y="5668"/>
              </a:cxn>
              <a:cxn ang="0">
                <a:pos x="1667" y="5515"/>
              </a:cxn>
              <a:cxn ang="0">
                <a:pos x="1745" y="5401"/>
              </a:cxn>
              <a:cxn ang="0">
                <a:pos x="1800" y="5292"/>
              </a:cxn>
              <a:cxn ang="0">
                <a:pos x="1839" y="5176"/>
              </a:cxn>
              <a:cxn ang="0">
                <a:pos x="1865" y="5053"/>
              </a:cxn>
              <a:cxn ang="0">
                <a:pos x="1874" y="4930"/>
              </a:cxn>
              <a:cxn ang="0">
                <a:pos x="1867" y="4809"/>
              </a:cxn>
              <a:cxn ang="0">
                <a:pos x="1846" y="4691"/>
              </a:cxn>
              <a:cxn ang="0">
                <a:pos x="1810" y="4578"/>
              </a:cxn>
              <a:cxn ang="0">
                <a:pos x="1761" y="4470"/>
              </a:cxn>
              <a:cxn ang="0">
                <a:pos x="1698" y="4369"/>
              </a:cxn>
              <a:cxn ang="0">
                <a:pos x="1623" y="4276"/>
              </a:cxn>
              <a:cxn ang="0">
                <a:pos x="1472" y="4145"/>
              </a:cxn>
              <a:cxn ang="0">
                <a:pos x="1368" y="4081"/>
              </a:cxn>
              <a:cxn ang="0">
                <a:pos x="1312" y="2452"/>
              </a:cxn>
              <a:cxn ang="0">
                <a:pos x="1312" y="784"/>
              </a:cxn>
              <a:cxn ang="0">
                <a:pos x="1312" y="569"/>
              </a:cxn>
              <a:cxn ang="0">
                <a:pos x="1312" y="521"/>
              </a:cxn>
              <a:cxn ang="0">
                <a:pos x="1312" y="408"/>
              </a:cxn>
              <a:cxn ang="0">
                <a:pos x="1309" y="344"/>
              </a:cxn>
              <a:cxn ang="0">
                <a:pos x="1304" y="298"/>
              </a:cxn>
              <a:cxn ang="0">
                <a:pos x="1270" y="204"/>
              </a:cxn>
              <a:cxn ang="0">
                <a:pos x="1214" y="123"/>
              </a:cxn>
              <a:cxn ang="0">
                <a:pos x="1140" y="60"/>
              </a:cxn>
              <a:cxn ang="0">
                <a:pos x="1053" y="18"/>
              </a:cxn>
              <a:cxn ang="0">
                <a:pos x="955" y="0"/>
              </a:cxn>
              <a:cxn ang="0">
                <a:pos x="854" y="9"/>
              </a:cxn>
              <a:cxn ang="0">
                <a:pos x="763" y="43"/>
              </a:cxn>
              <a:cxn ang="0">
                <a:pos x="683" y="100"/>
              </a:cxn>
              <a:cxn ang="0">
                <a:pos x="620" y="176"/>
              </a:cxn>
              <a:cxn ang="0">
                <a:pos x="580" y="265"/>
              </a:cxn>
              <a:cxn ang="0">
                <a:pos x="566" y="331"/>
              </a:cxn>
              <a:cxn ang="0">
                <a:pos x="563" y="378"/>
              </a:cxn>
              <a:cxn ang="0">
                <a:pos x="562" y="493"/>
              </a:cxn>
              <a:cxn ang="0">
                <a:pos x="562" y="556"/>
              </a:cxn>
              <a:cxn ang="0">
                <a:pos x="563" y="651"/>
              </a:cxn>
              <a:cxn ang="0">
                <a:pos x="563" y="1652"/>
              </a:cxn>
            </a:cxnLst>
            <a:rect l="0" t="0" r="r" b="b"/>
            <a:pathLst>
              <a:path w="1874" h="5869">
                <a:moveTo>
                  <a:pt x="563" y="4054"/>
                </a:moveTo>
                <a:lnTo>
                  <a:pt x="544" y="4063"/>
                </a:lnTo>
                <a:lnTo>
                  <a:pt x="525" y="4072"/>
                </a:lnTo>
                <a:lnTo>
                  <a:pt x="506" y="4081"/>
                </a:lnTo>
                <a:lnTo>
                  <a:pt x="488" y="4091"/>
                </a:lnTo>
                <a:lnTo>
                  <a:pt x="470" y="4101"/>
                </a:lnTo>
                <a:lnTo>
                  <a:pt x="453" y="4112"/>
                </a:lnTo>
                <a:lnTo>
                  <a:pt x="436" y="4122"/>
                </a:lnTo>
                <a:lnTo>
                  <a:pt x="418" y="4134"/>
                </a:lnTo>
                <a:lnTo>
                  <a:pt x="402" y="4145"/>
                </a:lnTo>
                <a:lnTo>
                  <a:pt x="385" y="4157"/>
                </a:lnTo>
                <a:lnTo>
                  <a:pt x="354" y="4181"/>
                </a:lnTo>
                <a:lnTo>
                  <a:pt x="323" y="4207"/>
                </a:lnTo>
                <a:lnTo>
                  <a:pt x="294" y="4234"/>
                </a:lnTo>
                <a:lnTo>
                  <a:pt x="266" y="4262"/>
                </a:lnTo>
                <a:lnTo>
                  <a:pt x="252" y="4276"/>
                </a:lnTo>
                <a:lnTo>
                  <a:pt x="238" y="4292"/>
                </a:lnTo>
                <a:lnTo>
                  <a:pt x="225" y="4306"/>
                </a:lnTo>
                <a:lnTo>
                  <a:pt x="212" y="4321"/>
                </a:lnTo>
                <a:lnTo>
                  <a:pt x="201" y="4336"/>
                </a:lnTo>
                <a:lnTo>
                  <a:pt x="188" y="4353"/>
                </a:lnTo>
                <a:lnTo>
                  <a:pt x="177" y="4369"/>
                </a:lnTo>
                <a:lnTo>
                  <a:pt x="165" y="4385"/>
                </a:lnTo>
                <a:lnTo>
                  <a:pt x="154" y="4402"/>
                </a:lnTo>
                <a:lnTo>
                  <a:pt x="144" y="4419"/>
                </a:lnTo>
                <a:lnTo>
                  <a:pt x="134" y="4435"/>
                </a:lnTo>
                <a:lnTo>
                  <a:pt x="123" y="4452"/>
                </a:lnTo>
                <a:lnTo>
                  <a:pt x="115" y="4470"/>
                </a:lnTo>
                <a:lnTo>
                  <a:pt x="104" y="4487"/>
                </a:lnTo>
                <a:lnTo>
                  <a:pt x="97" y="4505"/>
                </a:lnTo>
                <a:lnTo>
                  <a:pt x="88" y="4523"/>
                </a:lnTo>
                <a:lnTo>
                  <a:pt x="80" y="4541"/>
                </a:lnTo>
                <a:lnTo>
                  <a:pt x="71" y="4559"/>
                </a:lnTo>
                <a:lnTo>
                  <a:pt x="65" y="4578"/>
                </a:lnTo>
                <a:lnTo>
                  <a:pt x="57" y="4596"/>
                </a:lnTo>
                <a:lnTo>
                  <a:pt x="51" y="4615"/>
                </a:lnTo>
                <a:lnTo>
                  <a:pt x="45" y="4634"/>
                </a:lnTo>
                <a:lnTo>
                  <a:pt x="40" y="4652"/>
                </a:lnTo>
                <a:lnTo>
                  <a:pt x="33" y="4672"/>
                </a:lnTo>
                <a:lnTo>
                  <a:pt x="28" y="4691"/>
                </a:lnTo>
                <a:lnTo>
                  <a:pt x="24" y="4710"/>
                </a:lnTo>
                <a:lnTo>
                  <a:pt x="19" y="4731"/>
                </a:lnTo>
                <a:lnTo>
                  <a:pt x="15" y="4750"/>
                </a:lnTo>
                <a:lnTo>
                  <a:pt x="13" y="4769"/>
                </a:lnTo>
                <a:lnTo>
                  <a:pt x="9" y="4790"/>
                </a:lnTo>
                <a:lnTo>
                  <a:pt x="7" y="4809"/>
                </a:lnTo>
                <a:lnTo>
                  <a:pt x="5" y="4830"/>
                </a:lnTo>
                <a:lnTo>
                  <a:pt x="3" y="4849"/>
                </a:lnTo>
                <a:lnTo>
                  <a:pt x="1" y="4869"/>
                </a:lnTo>
                <a:lnTo>
                  <a:pt x="1" y="4890"/>
                </a:lnTo>
                <a:lnTo>
                  <a:pt x="0" y="4911"/>
                </a:lnTo>
                <a:lnTo>
                  <a:pt x="0" y="4930"/>
                </a:lnTo>
                <a:lnTo>
                  <a:pt x="1" y="4950"/>
                </a:lnTo>
                <a:lnTo>
                  <a:pt x="1" y="4971"/>
                </a:lnTo>
                <a:lnTo>
                  <a:pt x="3" y="4991"/>
                </a:lnTo>
                <a:lnTo>
                  <a:pt x="5" y="5012"/>
                </a:lnTo>
                <a:lnTo>
                  <a:pt x="7" y="5033"/>
                </a:lnTo>
                <a:lnTo>
                  <a:pt x="9" y="5053"/>
                </a:lnTo>
                <a:lnTo>
                  <a:pt x="13" y="5074"/>
                </a:lnTo>
                <a:lnTo>
                  <a:pt x="17" y="5094"/>
                </a:lnTo>
                <a:lnTo>
                  <a:pt x="21" y="5115"/>
                </a:lnTo>
                <a:lnTo>
                  <a:pt x="24" y="5135"/>
                </a:lnTo>
                <a:lnTo>
                  <a:pt x="29" y="5156"/>
                </a:lnTo>
                <a:lnTo>
                  <a:pt x="35" y="5176"/>
                </a:lnTo>
                <a:lnTo>
                  <a:pt x="41" y="5196"/>
                </a:lnTo>
                <a:lnTo>
                  <a:pt x="47" y="5215"/>
                </a:lnTo>
                <a:lnTo>
                  <a:pt x="54" y="5235"/>
                </a:lnTo>
                <a:lnTo>
                  <a:pt x="60" y="5255"/>
                </a:lnTo>
                <a:lnTo>
                  <a:pt x="68" y="5274"/>
                </a:lnTo>
                <a:lnTo>
                  <a:pt x="75" y="5292"/>
                </a:lnTo>
                <a:lnTo>
                  <a:pt x="83" y="5311"/>
                </a:lnTo>
                <a:lnTo>
                  <a:pt x="92" y="5329"/>
                </a:lnTo>
                <a:lnTo>
                  <a:pt x="101" y="5347"/>
                </a:lnTo>
                <a:lnTo>
                  <a:pt x="109" y="5365"/>
                </a:lnTo>
                <a:lnTo>
                  <a:pt x="120" y="5383"/>
                </a:lnTo>
                <a:lnTo>
                  <a:pt x="130" y="5401"/>
                </a:lnTo>
                <a:lnTo>
                  <a:pt x="140" y="5418"/>
                </a:lnTo>
                <a:lnTo>
                  <a:pt x="150" y="5435"/>
                </a:lnTo>
                <a:lnTo>
                  <a:pt x="162" y="5451"/>
                </a:lnTo>
                <a:lnTo>
                  <a:pt x="172" y="5468"/>
                </a:lnTo>
                <a:lnTo>
                  <a:pt x="183" y="5485"/>
                </a:lnTo>
                <a:lnTo>
                  <a:pt x="207" y="5515"/>
                </a:lnTo>
                <a:lnTo>
                  <a:pt x="233" y="5546"/>
                </a:lnTo>
                <a:lnTo>
                  <a:pt x="259" y="5576"/>
                </a:lnTo>
                <a:lnTo>
                  <a:pt x="287" y="5604"/>
                </a:lnTo>
                <a:lnTo>
                  <a:pt x="317" y="5631"/>
                </a:lnTo>
                <a:lnTo>
                  <a:pt x="346" y="5657"/>
                </a:lnTo>
                <a:lnTo>
                  <a:pt x="362" y="5668"/>
                </a:lnTo>
                <a:lnTo>
                  <a:pt x="378" y="5681"/>
                </a:lnTo>
                <a:lnTo>
                  <a:pt x="393" y="5693"/>
                </a:lnTo>
                <a:lnTo>
                  <a:pt x="409" y="5703"/>
                </a:lnTo>
                <a:lnTo>
                  <a:pt x="426" y="5714"/>
                </a:lnTo>
                <a:lnTo>
                  <a:pt x="443" y="5725"/>
                </a:lnTo>
                <a:lnTo>
                  <a:pt x="459" y="5735"/>
                </a:lnTo>
                <a:lnTo>
                  <a:pt x="476" y="5745"/>
                </a:lnTo>
                <a:lnTo>
                  <a:pt x="493" y="5756"/>
                </a:lnTo>
                <a:lnTo>
                  <a:pt x="511" y="5765"/>
                </a:lnTo>
                <a:lnTo>
                  <a:pt x="529" y="5774"/>
                </a:lnTo>
                <a:lnTo>
                  <a:pt x="547" y="5781"/>
                </a:lnTo>
                <a:lnTo>
                  <a:pt x="565" y="5790"/>
                </a:lnTo>
                <a:lnTo>
                  <a:pt x="582" y="5798"/>
                </a:lnTo>
                <a:lnTo>
                  <a:pt x="601" y="5806"/>
                </a:lnTo>
                <a:lnTo>
                  <a:pt x="619" y="5812"/>
                </a:lnTo>
                <a:lnTo>
                  <a:pt x="638" y="5818"/>
                </a:lnTo>
                <a:lnTo>
                  <a:pt x="657" y="5825"/>
                </a:lnTo>
                <a:lnTo>
                  <a:pt x="676" y="5831"/>
                </a:lnTo>
                <a:lnTo>
                  <a:pt x="695" y="5836"/>
                </a:lnTo>
                <a:lnTo>
                  <a:pt x="716" y="5842"/>
                </a:lnTo>
                <a:lnTo>
                  <a:pt x="735" y="5845"/>
                </a:lnTo>
                <a:lnTo>
                  <a:pt x="754" y="5851"/>
                </a:lnTo>
                <a:lnTo>
                  <a:pt x="774" y="5853"/>
                </a:lnTo>
                <a:lnTo>
                  <a:pt x="795" y="5857"/>
                </a:lnTo>
                <a:lnTo>
                  <a:pt x="815" y="5860"/>
                </a:lnTo>
                <a:lnTo>
                  <a:pt x="835" y="5862"/>
                </a:lnTo>
                <a:lnTo>
                  <a:pt x="856" y="5865"/>
                </a:lnTo>
                <a:lnTo>
                  <a:pt x="876" y="5866"/>
                </a:lnTo>
                <a:lnTo>
                  <a:pt x="896" y="5867"/>
                </a:lnTo>
                <a:lnTo>
                  <a:pt x="917" y="5867"/>
                </a:lnTo>
                <a:lnTo>
                  <a:pt x="937" y="5869"/>
                </a:lnTo>
                <a:lnTo>
                  <a:pt x="959" y="5867"/>
                </a:lnTo>
                <a:lnTo>
                  <a:pt x="979" y="5867"/>
                </a:lnTo>
                <a:lnTo>
                  <a:pt x="999" y="5866"/>
                </a:lnTo>
                <a:lnTo>
                  <a:pt x="1020" y="5865"/>
                </a:lnTo>
                <a:lnTo>
                  <a:pt x="1040" y="5862"/>
                </a:lnTo>
                <a:lnTo>
                  <a:pt x="1060" y="5860"/>
                </a:lnTo>
                <a:lnTo>
                  <a:pt x="1081" y="5857"/>
                </a:lnTo>
                <a:lnTo>
                  <a:pt x="1101" y="5853"/>
                </a:lnTo>
                <a:lnTo>
                  <a:pt x="1120" y="5851"/>
                </a:lnTo>
                <a:lnTo>
                  <a:pt x="1140" y="5845"/>
                </a:lnTo>
                <a:lnTo>
                  <a:pt x="1159" y="5842"/>
                </a:lnTo>
                <a:lnTo>
                  <a:pt x="1179" y="5836"/>
                </a:lnTo>
                <a:lnTo>
                  <a:pt x="1199" y="5831"/>
                </a:lnTo>
                <a:lnTo>
                  <a:pt x="1218" y="5825"/>
                </a:lnTo>
                <a:lnTo>
                  <a:pt x="1237" y="5818"/>
                </a:lnTo>
                <a:lnTo>
                  <a:pt x="1255" y="5812"/>
                </a:lnTo>
                <a:lnTo>
                  <a:pt x="1274" y="5806"/>
                </a:lnTo>
                <a:lnTo>
                  <a:pt x="1292" y="5798"/>
                </a:lnTo>
                <a:lnTo>
                  <a:pt x="1311" y="5790"/>
                </a:lnTo>
                <a:lnTo>
                  <a:pt x="1328" y="5781"/>
                </a:lnTo>
                <a:lnTo>
                  <a:pt x="1346" y="5774"/>
                </a:lnTo>
                <a:lnTo>
                  <a:pt x="1364" y="5765"/>
                </a:lnTo>
                <a:lnTo>
                  <a:pt x="1382" y="5756"/>
                </a:lnTo>
                <a:lnTo>
                  <a:pt x="1398" y="5745"/>
                </a:lnTo>
                <a:lnTo>
                  <a:pt x="1416" y="5735"/>
                </a:lnTo>
                <a:lnTo>
                  <a:pt x="1433" y="5725"/>
                </a:lnTo>
                <a:lnTo>
                  <a:pt x="1449" y="5714"/>
                </a:lnTo>
                <a:lnTo>
                  <a:pt x="1466" y="5703"/>
                </a:lnTo>
                <a:lnTo>
                  <a:pt x="1481" y="5693"/>
                </a:lnTo>
                <a:lnTo>
                  <a:pt x="1498" y="5681"/>
                </a:lnTo>
                <a:lnTo>
                  <a:pt x="1513" y="5668"/>
                </a:lnTo>
                <a:lnTo>
                  <a:pt x="1528" y="5657"/>
                </a:lnTo>
                <a:lnTo>
                  <a:pt x="1559" y="5631"/>
                </a:lnTo>
                <a:lnTo>
                  <a:pt x="1588" y="5604"/>
                </a:lnTo>
                <a:lnTo>
                  <a:pt x="1614" y="5576"/>
                </a:lnTo>
                <a:lnTo>
                  <a:pt x="1641" y="5546"/>
                </a:lnTo>
                <a:lnTo>
                  <a:pt x="1667" y="5515"/>
                </a:lnTo>
                <a:lnTo>
                  <a:pt x="1691" y="5485"/>
                </a:lnTo>
                <a:lnTo>
                  <a:pt x="1702" y="5468"/>
                </a:lnTo>
                <a:lnTo>
                  <a:pt x="1714" y="5451"/>
                </a:lnTo>
                <a:lnTo>
                  <a:pt x="1725" y="5435"/>
                </a:lnTo>
                <a:lnTo>
                  <a:pt x="1735" y="5418"/>
                </a:lnTo>
                <a:lnTo>
                  <a:pt x="1745" y="5401"/>
                </a:lnTo>
                <a:lnTo>
                  <a:pt x="1756" y="5383"/>
                </a:lnTo>
                <a:lnTo>
                  <a:pt x="1764" y="5365"/>
                </a:lnTo>
                <a:lnTo>
                  <a:pt x="1775" y="5347"/>
                </a:lnTo>
                <a:lnTo>
                  <a:pt x="1784" y="5329"/>
                </a:lnTo>
                <a:lnTo>
                  <a:pt x="1791" y="5311"/>
                </a:lnTo>
                <a:lnTo>
                  <a:pt x="1800" y="5292"/>
                </a:lnTo>
                <a:lnTo>
                  <a:pt x="1808" y="5274"/>
                </a:lnTo>
                <a:lnTo>
                  <a:pt x="1814" y="5255"/>
                </a:lnTo>
                <a:lnTo>
                  <a:pt x="1822" y="5235"/>
                </a:lnTo>
                <a:lnTo>
                  <a:pt x="1828" y="5215"/>
                </a:lnTo>
                <a:lnTo>
                  <a:pt x="1834" y="5196"/>
                </a:lnTo>
                <a:lnTo>
                  <a:pt x="1839" y="5176"/>
                </a:lnTo>
                <a:lnTo>
                  <a:pt x="1846" y="5156"/>
                </a:lnTo>
                <a:lnTo>
                  <a:pt x="1850" y="5135"/>
                </a:lnTo>
                <a:lnTo>
                  <a:pt x="1855" y="5115"/>
                </a:lnTo>
                <a:lnTo>
                  <a:pt x="1859" y="5094"/>
                </a:lnTo>
                <a:lnTo>
                  <a:pt x="1862" y="5074"/>
                </a:lnTo>
                <a:lnTo>
                  <a:pt x="1865" y="5053"/>
                </a:lnTo>
                <a:lnTo>
                  <a:pt x="1867" y="5033"/>
                </a:lnTo>
                <a:lnTo>
                  <a:pt x="1870" y="5012"/>
                </a:lnTo>
                <a:lnTo>
                  <a:pt x="1871" y="4991"/>
                </a:lnTo>
                <a:lnTo>
                  <a:pt x="1873" y="4971"/>
                </a:lnTo>
                <a:lnTo>
                  <a:pt x="1874" y="4950"/>
                </a:lnTo>
                <a:lnTo>
                  <a:pt x="1874" y="4930"/>
                </a:lnTo>
                <a:lnTo>
                  <a:pt x="1874" y="4911"/>
                </a:lnTo>
                <a:lnTo>
                  <a:pt x="1874" y="4890"/>
                </a:lnTo>
                <a:lnTo>
                  <a:pt x="1873" y="4869"/>
                </a:lnTo>
                <a:lnTo>
                  <a:pt x="1871" y="4849"/>
                </a:lnTo>
                <a:lnTo>
                  <a:pt x="1870" y="4830"/>
                </a:lnTo>
                <a:lnTo>
                  <a:pt x="1867" y="4809"/>
                </a:lnTo>
                <a:lnTo>
                  <a:pt x="1865" y="4790"/>
                </a:lnTo>
                <a:lnTo>
                  <a:pt x="1862" y="4769"/>
                </a:lnTo>
                <a:lnTo>
                  <a:pt x="1859" y="4750"/>
                </a:lnTo>
                <a:lnTo>
                  <a:pt x="1855" y="4731"/>
                </a:lnTo>
                <a:lnTo>
                  <a:pt x="1851" y="4710"/>
                </a:lnTo>
                <a:lnTo>
                  <a:pt x="1846" y="4691"/>
                </a:lnTo>
                <a:lnTo>
                  <a:pt x="1841" y="4672"/>
                </a:lnTo>
                <a:lnTo>
                  <a:pt x="1836" y="4652"/>
                </a:lnTo>
                <a:lnTo>
                  <a:pt x="1831" y="4634"/>
                </a:lnTo>
                <a:lnTo>
                  <a:pt x="1824" y="4615"/>
                </a:lnTo>
                <a:lnTo>
                  <a:pt x="1818" y="4596"/>
                </a:lnTo>
                <a:lnTo>
                  <a:pt x="1810" y="4578"/>
                </a:lnTo>
                <a:lnTo>
                  <a:pt x="1803" y="4559"/>
                </a:lnTo>
                <a:lnTo>
                  <a:pt x="1795" y="4541"/>
                </a:lnTo>
                <a:lnTo>
                  <a:pt x="1787" y="4523"/>
                </a:lnTo>
                <a:lnTo>
                  <a:pt x="1778" y="4505"/>
                </a:lnTo>
                <a:lnTo>
                  <a:pt x="1770" y="4487"/>
                </a:lnTo>
                <a:lnTo>
                  <a:pt x="1761" y="4470"/>
                </a:lnTo>
                <a:lnTo>
                  <a:pt x="1751" y="4452"/>
                </a:lnTo>
                <a:lnTo>
                  <a:pt x="1742" y="4435"/>
                </a:lnTo>
                <a:lnTo>
                  <a:pt x="1731" y="4419"/>
                </a:lnTo>
                <a:lnTo>
                  <a:pt x="1720" y="4402"/>
                </a:lnTo>
                <a:lnTo>
                  <a:pt x="1710" y="4385"/>
                </a:lnTo>
                <a:lnTo>
                  <a:pt x="1698" y="4369"/>
                </a:lnTo>
                <a:lnTo>
                  <a:pt x="1687" y="4353"/>
                </a:lnTo>
                <a:lnTo>
                  <a:pt x="1674" y="4336"/>
                </a:lnTo>
                <a:lnTo>
                  <a:pt x="1662" y="4321"/>
                </a:lnTo>
                <a:lnTo>
                  <a:pt x="1649" y="4306"/>
                </a:lnTo>
                <a:lnTo>
                  <a:pt x="1636" y="4292"/>
                </a:lnTo>
                <a:lnTo>
                  <a:pt x="1623" y="4276"/>
                </a:lnTo>
                <a:lnTo>
                  <a:pt x="1609" y="4262"/>
                </a:lnTo>
                <a:lnTo>
                  <a:pt x="1581" y="4234"/>
                </a:lnTo>
                <a:lnTo>
                  <a:pt x="1552" y="4207"/>
                </a:lnTo>
                <a:lnTo>
                  <a:pt x="1520" y="4181"/>
                </a:lnTo>
                <a:lnTo>
                  <a:pt x="1489" y="4157"/>
                </a:lnTo>
                <a:lnTo>
                  <a:pt x="1472" y="4145"/>
                </a:lnTo>
                <a:lnTo>
                  <a:pt x="1456" y="4134"/>
                </a:lnTo>
                <a:lnTo>
                  <a:pt x="1439" y="4122"/>
                </a:lnTo>
                <a:lnTo>
                  <a:pt x="1421" y="4112"/>
                </a:lnTo>
                <a:lnTo>
                  <a:pt x="1405" y="4101"/>
                </a:lnTo>
                <a:lnTo>
                  <a:pt x="1386" y="4091"/>
                </a:lnTo>
                <a:lnTo>
                  <a:pt x="1368" y="4081"/>
                </a:lnTo>
                <a:lnTo>
                  <a:pt x="1350" y="4072"/>
                </a:lnTo>
                <a:lnTo>
                  <a:pt x="1331" y="4063"/>
                </a:lnTo>
                <a:lnTo>
                  <a:pt x="1312" y="4054"/>
                </a:lnTo>
                <a:lnTo>
                  <a:pt x="1312" y="3520"/>
                </a:lnTo>
                <a:lnTo>
                  <a:pt x="1312" y="2987"/>
                </a:lnTo>
                <a:lnTo>
                  <a:pt x="1312" y="2452"/>
                </a:lnTo>
                <a:lnTo>
                  <a:pt x="1312" y="1918"/>
                </a:lnTo>
                <a:lnTo>
                  <a:pt x="1312" y="1651"/>
                </a:lnTo>
                <a:lnTo>
                  <a:pt x="1312" y="1384"/>
                </a:lnTo>
                <a:lnTo>
                  <a:pt x="1312" y="1117"/>
                </a:lnTo>
                <a:lnTo>
                  <a:pt x="1312" y="851"/>
                </a:lnTo>
                <a:lnTo>
                  <a:pt x="1312" y="784"/>
                </a:lnTo>
                <a:lnTo>
                  <a:pt x="1312" y="717"/>
                </a:lnTo>
                <a:lnTo>
                  <a:pt x="1312" y="651"/>
                </a:lnTo>
                <a:lnTo>
                  <a:pt x="1312" y="584"/>
                </a:lnTo>
                <a:lnTo>
                  <a:pt x="1312" y="580"/>
                </a:lnTo>
                <a:lnTo>
                  <a:pt x="1312" y="575"/>
                </a:lnTo>
                <a:lnTo>
                  <a:pt x="1312" y="569"/>
                </a:lnTo>
                <a:lnTo>
                  <a:pt x="1312" y="562"/>
                </a:lnTo>
                <a:lnTo>
                  <a:pt x="1312" y="554"/>
                </a:lnTo>
                <a:lnTo>
                  <a:pt x="1312" y="547"/>
                </a:lnTo>
                <a:lnTo>
                  <a:pt x="1312" y="539"/>
                </a:lnTo>
                <a:lnTo>
                  <a:pt x="1312" y="530"/>
                </a:lnTo>
                <a:lnTo>
                  <a:pt x="1312" y="521"/>
                </a:lnTo>
                <a:lnTo>
                  <a:pt x="1312" y="512"/>
                </a:lnTo>
                <a:lnTo>
                  <a:pt x="1312" y="491"/>
                </a:lnTo>
                <a:lnTo>
                  <a:pt x="1312" y="471"/>
                </a:lnTo>
                <a:lnTo>
                  <a:pt x="1312" y="449"/>
                </a:lnTo>
                <a:lnTo>
                  <a:pt x="1312" y="429"/>
                </a:lnTo>
                <a:lnTo>
                  <a:pt x="1312" y="408"/>
                </a:lnTo>
                <a:lnTo>
                  <a:pt x="1311" y="387"/>
                </a:lnTo>
                <a:lnTo>
                  <a:pt x="1311" y="378"/>
                </a:lnTo>
                <a:lnTo>
                  <a:pt x="1311" y="368"/>
                </a:lnTo>
                <a:lnTo>
                  <a:pt x="1311" y="360"/>
                </a:lnTo>
                <a:lnTo>
                  <a:pt x="1309" y="351"/>
                </a:lnTo>
                <a:lnTo>
                  <a:pt x="1309" y="344"/>
                </a:lnTo>
                <a:lnTo>
                  <a:pt x="1309" y="337"/>
                </a:lnTo>
                <a:lnTo>
                  <a:pt x="1308" y="331"/>
                </a:lnTo>
                <a:lnTo>
                  <a:pt x="1308" y="325"/>
                </a:lnTo>
                <a:lnTo>
                  <a:pt x="1308" y="319"/>
                </a:lnTo>
                <a:lnTo>
                  <a:pt x="1307" y="316"/>
                </a:lnTo>
                <a:lnTo>
                  <a:pt x="1304" y="298"/>
                </a:lnTo>
                <a:lnTo>
                  <a:pt x="1299" y="282"/>
                </a:lnTo>
                <a:lnTo>
                  <a:pt x="1295" y="265"/>
                </a:lnTo>
                <a:lnTo>
                  <a:pt x="1290" y="249"/>
                </a:lnTo>
                <a:lnTo>
                  <a:pt x="1284" y="233"/>
                </a:lnTo>
                <a:lnTo>
                  <a:pt x="1278" y="218"/>
                </a:lnTo>
                <a:lnTo>
                  <a:pt x="1270" y="204"/>
                </a:lnTo>
                <a:lnTo>
                  <a:pt x="1262" y="188"/>
                </a:lnTo>
                <a:lnTo>
                  <a:pt x="1253" y="176"/>
                </a:lnTo>
                <a:lnTo>
                  <a:pt x="1245" y="161"/>
                </a:lnTo>
                <a:lnTo>
                  <a:pt x="1234" y="149"/>
                </a:lnTo>
                <a:lnTo>
                  <a:pt x="1226" y="136"/>
                </a:lnTo>
                <a:lnTo>
                  <a:pt x="1214" y="123"/>
                </a:lnTo>
                <a:lnTo>
                  <a:pt x="1203" y="111"/>
                </a:lnTo>
                <a:lnTo>
                  <a:pt x="1191" y="100"/>
                </a:lnTo>
                <a:lnTo>
                  <a:pt x="1180" y="89"/>
                </a:lnTo>
                <a:lnTo>
                  <a:pt x="1167" y="79"/>
                </a:lnTo>
                <a:lnTo>
                  <a:pt x="1154" y="69"/>
                </a:lnTo>
                <a:lnTo>
                  <a:pt x="1140" y="60"/>
                </a:lnTo>
                <a:lnTo>
                  <a:pt x="1126" y="51"/>
                </a:lnTo>
                <a:lnTo>
                  <a:pt x="1112" y="43"/>
                </a:lnTo>
                <a:lnTo>
                  <a:pt x="1098" y="36"/>
                </a:lnTo>
                <a:lnTo>
                  <a:pt x="1083" y="29"/>
                </a:lnTo>
                <a:lnTo>
                  <a:pt x="1068" y="24"/>
                </a:lnTo>
                <a:lnTo>
                  <a:pt x="1053" y="18"/>
                </a:lnTo>
                <a:lnTo>
                  <a:pt x="1036" y="14"/>
                </a:lnTo>
                <a:lnTo>
                  <a:pt x="1021" y="9"/>
                </a:lnTo>
                <a:lnTo>
                  <a:pt x="1004" y="6"/>
                </a:lnTo>
                <a:lnTo>
                  <a:pt x="988" y="3"/>
                </a:lnTo>
                <a:lnTo>
                  <a:pt x="971" y="1"/>
                </a:lnTo>
                <a:lnTo>
                  <a:pt x="955" y="0"/>
                </a:lnTo>
                <a:lnTo>
                  <a:pt x="937" y="0"/>
                </a:lnTo>
                <a:lnTo>
                  <a:pt x="920" y="0"/>
                </a:lnTo>
                <a:lnTo>
                  <a:pt x="904" y="1"/>
                </a:lnTo>
                <a:lnTo>
                  <a:pt x="887" y="3"/>
                </a:lnTo>
                <a:lnTo>
                  <a:pt x="871" y="6"/>
                </a:lnTo>
                <a:lnTo>
                  <a:pt x="854" y="9"/>
                </a:lnTo>
                <a:lnTo>
                  <a:pt x="838" y="14"/>
                </a:lnTo>
                <a:lnTo>
                  <a:pt x="823" y="18"/>
                </a:lnTo>
                <a:lnTo>
                  <a:pt x="807" y="24"/>
                </a:lnTo>
                <a:lnTo>
                  <a:pt x="792" y="29"/>
                </a:lnTo>
                <a:lnTo>
                  <a:pt x="777" y="37"/>
                </a:lnTo>
                <a:lnTo>
                  <a:pt x="763" y="43"/>
                </a:lnTo>
                <a:lnTo>
                  <a:pt x="748" y="51"/>
                </a:lnTo>
                <a:lnTo>
                  <a:pt x="735" y="60"/>
                </a:lnTo>
                <a:lnTo>
                  <a:pt x="721" y="69"/>
                </a:lnTo>
                <a:lnTo>
                  <a:pt x="708" y="79"/>
                </a:lnTo>
                <a:lnTo>
                  <a:pt x="695" y="89"/>
                </a:lnTo>
                <a:lnTo>
                  <a:pt x="683" y="100"/>
                </a:lnTo>
                <a:lnTo>
                  <a:pt x="671" y="111"/>
                </a:lnTo>
                <a:lnTo>
                  <a:pt x="660" y="123"/>
                </a:lnTo>
                <a:lnTo>
                  <a:pt x="650" y="136"/>
                </a:lnTo>
                <a:lnTo>
                  <a:pt x="640" y="149"/>
                </a:lnTo>
                <a:lnTo>
                  <a:pt x="631" y="161"/>
                </a:lnTo>
                <a:lnTo>
                  <a:pt x="620" y="176"/>
                </a:lnTo>
                <a:lnTo>
                  <a:pt x="613" y="190"/>
                </a:lnTo>
                <a:lnTo>
                  <a:pt x="605" y="204"/>
                </a:lnTo>
                <a:lnTo>
                  <a:pt x="598" y="219"/>
                </a:lnTo>
                <a:lnTo>
                  <a:pt x="591" y="235"/>
                </a:lnTo>
                <a:lnTo>
                  <a:pt x="585" y="250"/>
                </a:lnTo>
                <a:lnTo>
                  <a:pt x="580" y="265"/>
                </a:lnTo>
                <a:lnTo>
                  <a:pt x="575" y="282"/>
                </a:lnTo>
                <a:lnTo>
                  <a:pt x="571" y="299"/>
                </a:lnTo>
                <a:lnTo>
                  <a:pt x="568" y="316"/>
                </a:lnTo>
                <a:lnTo>
                  <a:pt x="567" y="319"/>
                </a:lnTo>
                <a:lnTo>
                  <a:pt x="567" y="325"/>
                </a:lnTo>
                <a:lnTo>
                  <a:pt x="566" y="331"/>
                </a:lnTo>
                <a:lnTo>
                  <a:pt x="566" y="337"/>
                </a:lnTo>
                <a:lnTo>
                  <a:pt x="566" y="345"/>
                </a:lnTo>
                <a:lnTo>
                  <a:pt x="565" y="353"/>
                </a:lnTo>
                <a:lnTo>
                  <a:pt x="565" y="360"/>
                </a:lnTo>
                <a:lnTo>
                  <a:pt x="565" y="369"/>
                </a:lnTo>
                <a:lnTo>
                  <a:pt x="563" y="378"/>
                </a:lnTo>
                <a:lnTo>
                  <a:pt x="563" y="387"/>
                </a:lnTo>
                <a:lnTo>
                  <a:pt x="563" y="408"/>
                </a:lnTo>
                <a:lnTo>
                  <a:pt x="563" y="429"/>
                </a:lnTo>
                <a:lnTo>
                  <a:pt x="563" y="450"/>
                </a:lnTo>
                <a:lnTo>
                  <a:pt x="562" y="471"/>
                </a:lnTo>
                <a:lnTo>
                  <a:pt x="562" y="493"/>
                </a:lnTo>
                <a:lnTo>
                  <a:pt x="562" y="512"/>
                </a:lnTo>
                <a:lnTo>
                  <a:pt x="562" y="522"/>
                </a:lnTo>
                <a:lnTo>
                  <a:pt x="562" y="531"/>
                </a:lnTo>
                <a:lnTo>
                  <a:pt x="562" y="540"/>
                </a:lnTo>
                <a:lnTo>
                  <a:pt x="562" y="548"/>
                </a:lnTo>
                <a:lnTo>
                  <a:pt x="562" y="556"/>
                </a:lnTo>
                <a:lnTo>
                  <a:pt x="562" y="563"/>
                </a:lnTo>
                <a:lnTo>
                  <a:pt x="563" y="570"/>
                </a:lnTo>
                <a:lnTo>
                  <a:pt x="563" y="575"/>
                </a:lnTo>
                <a:lnTo>
                  <a:pt x="563" y="580"/>
                </a:lnTo>
                <a:lnTo>
                  <a:pt x="563" y="584"/>
                </a:lnTo>
                <a:lnTo>
                  <a:pt x="563" y="651"/>
                </a:lnTo>
                <a:lnTo>
                  <a:pt x="563" y="717"/>
                </a:lnTo>
                <a:lnTo>
                  <a:pt x="563" y="784"/>
                </a:lnTo>
                <a:lnTo>
                  <a:pt x="563" y="851"/>
                </a:lnTo>
                <a:lnTo>
                  <a:pt x="563" y="1118"/>
                </a:lnTo>
                <a:lnTo>
                  <a:pt x="563" y="1385"/>
                </a:lnTo>
                <a:lnTo>
                  <a:pt x="563" y="1652"/>
                </a:lnTo>
                <a:lnTo>
                  <a:pt x="563" y="1918"/>
                </a:lnTo>
                <a:lnTo>
                  <a:pt x="563" y="2452"/>
                </a:lnTo>
                <a:lnTo>
                  <a:pt x="563" y="2987"/>
                </a:lnTo>
                <a:lnTo>
                  <a:pt x="563" y="3520"/>
                </a:lnTo>
                <a:lnTo>
                  <a:pt x="563" y="4054"/>
                </a:lnTo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127000" prst="artDeco"/>
          </a:sp3d>
        </xdr:spPr>
        <xdr:txBody>
          <a:bodyPr anchor="ctr"/>
          <a:lstStyle/>
          <a:p>
            <a:endParaRPr lang="en-US"/>
          </a:p>
        </xdr:txBody>
      </xdr:sp>
      <xdr:sp macro="" textlink="">
        <xdr:nvSpPr>
          <xdr:cNvPr id="749" name="Rounded Rectangle 748"/>
          <xdr:cNvSpPr/>
        </xdr:nvSpPr>
        <xdr:spPr>
          <a:xfrm>
            <a:off x="9900840" y="2938391"/>
            <a:ext cx="172173" cy="2522538"/>
          </a:xfrm>
          <a:prstGeom prst="roundRect">
            <a:avLst>
              <a:gd name="adj" fmla="val 48342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125248" name="Chart 735"/>
          <xdr:cNvGraphicFramePr>
            <a:graphicFrameLocks/>
          </xdr:cNvGraphicFramePr>
        </xdr:nvGraphicFramePr>
        <xdr:xfrm>
          <a:off x="9066995" y="2893712"/>
          <a:ext cx="1309582" cy="25927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46" name="Oval 745"/>
          <xdr:cNvSpPr/>
        </xdr:nvSpPr>
        <xdr:spPr>
          <a:xfrm>
            <a:off x="9537364" y="5318144"/>
            <a:ext cx="927821" cy="98045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Dashboard Calculations - Locked'!S4">
        <xdr:nvSpPr>
          <xdr:cNvPr id="747" name="TextBox 746"/>
          <xdr:cNvSpPr txBox="1"/>
        </xdr:nvSpPr>
        <xdr:spPr>
          <a:xfrm>
            <a:off x="9508668" y="5594196"/>
            <a:ext cx="975647" cy="390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15624250-F536-40E9-9AD3-79D8B8525A3D}" type="TxLink">
              <a:rPr lang="en-US" sz="3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"/>
                <a:cs typeface="Arial"/>
              </a:rPr>
              <a:pPr algn="ctr"/>
              <a:t>14%</a:t>
            </a:fld>
            <a:endParaRPr lang="en-US" sz="3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O18">
        <xdr:nvSpPr>
          <xdr:cNvPr id="231" name="TextBox 230"/>
          <xdr:cNvSpPr txBox="1"/>
        </xdr:nvSpPr>
        <xdr:spPr>
          <a:xfrm>
            <a:off x="10369534" y="2776568"/>
            <a:ext cx="2649552" cy="8376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3EF26BA-E577-4981-9770-E04DF25A579B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Outlook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R4">
        <xdr:nvSpPr>
          <xdr:cNvPr id="250" name="TextBox 249"/>
          <xdr:cNvSpPr txBox="1"/>
        </xdr:nvSpPr>
        <xdr:spPr>
          <a:xfrm>
            <a:off x="10465185" y="3623760"/>
            <a:ext cx="2649552" cy="1161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E61AFF28-AFB2-456A-B585-6FD74EDC4308}" type="TxLink">
              <a:rPr lang="en-US" sz="6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 pitchFamily="34" charset="0"/>
              </a:rPr>
              <a:pPr algn="ctr"/>
              <a:t>14.1%</a:t>
            </a:fld>
            <a:endParaRPr lang="en-US" sz="6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16</xdr:col>
      <xdr:colOff>217714</xdr:colOff>
      <xdr:row>21</xdr:row>
      <xdr:rowOff>190497</xdr:rowOff>
    </xdr:from>
    <xdr:to>
      <xdr:col>20</xdr:col>
      <xdr:colOff>285749</xdr:colOff>
      <xdr:row>30</xdr:row>
      <xdr:rowOff>122464</xdr:rowOff>
    </xdr:to>
    <xdr:sp macro="" textlink="'Dashboard Calculations - Locked'!R6">
      <xdr:nvSpPr>
        <xdr:cNvPr id="228" name="TextBox 227"/>
        <xdr:cNvSpPr txBox="1"/>
      </xdr:nvSpPr>
      <xdr:spPr>
        <a:xfrm>
          <a:off x="10395857" y="4544783"/>
          <a:ext cx="2517321" cy="194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fld id="{2F3C8E88-3E41-4436-90DC-5ED94653EE5A}" type="TxLink">
            <a:rPr lang="en-US" sz="13000" b="1" i="0" u="none" strike="noStrike" cap="none" spc="50">
              <a:ln w="11430"/>
              <a:solidFill>
                <a:schemeClr val="tx1">
                  <a:lumMod val="95000"/>
                  <a:lumOff val="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ingdings"/>
            </a:rPr>
            <a:pPr algn="ctr"/>
            <a:t>ò</a:t>
          </a:fld>
          <a:endParaRPr lang="en-US" sz="13000" b="1" cap="none" spc="50">
            <a:ln w="11430"/>
            <a:solidFill>
              <a:schemeClr val="tx1">
                <a:lumMod val="95000"/>
                <a:lumOff val="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12</xdr:col>
      <xdr:colOff>161925</xdr:colOff>
      <xdr:row>0</xdr:row>
      <xdr:rowOff>66675</xdr:rowOff>
    </xdr:from>
    <xdr:to>
      <xdr:col>21</xdr:col>
      <xdr:colOff>19050</xdr:colOff>
      <xdr:row>0</xdr:row>
      <xdr:rowOff>561975</xdr:rowOff>
    </xdr:to>
    <xdr:grpSp>
      <xdr:nvGrpSpPr>
        <xdr:cNvPr id="125192" name="Group 209"/>
        <xdr:cNvGrpSpPr>
          <a:grpSpLocks/>
        </xdr:cNvGrpSpPr>
      </xdr:nvGrpSpPr>
      <xdr:grpSpPr bwMode="auto">
        <a:xfrm>
          <a:off x="8271782" y="66675"/>
          <a:ext cx="5653768" cy="495300"/>
          <a:chOff x="7629525" y="53489"/>
          <a:chExt cx="3024555" cy="298936"/>
        </a:xfrm>
      </xdr:grpSpPr>
      <xdr:sp macro="" textlink="">
        <xdr:nvSpPr>
          <xdr:cNvPr id="215" name="Rounded Rectangle 214"/>
          <xdr:cNvSpPr/>
        </xdr:nvSpPr>
        <xdr:spPr>
          <a:xfrm>
            <a:off x="7629525" y="53489"/>
            <a:ext cx="3024555" cy="29893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tx1">
                  <a:lumMod val="65000"/>
                  <a:lumOff val="35000"/>
                </a:schemeClr>
              </a:gs>
              <a:gs pos="40000">
                <a:schemeClr val="tx1">
                  <a:lumMod val="65000"/>
                  <a:lumOff val="35000"/>
                </a:schemeClr>
              </a:gs>
              <a:gs pos="100000">
                <a:schemeClr val="bg1">
                  <a:lumMod val="85000"/>
                </a:schemeClr>
              </a:gs>
            </a:gsLst>
            <a:lin ang="16200000" scaled="0"/>
            <a:tileRect/>
          </a:gradFill>
          <a:ln w="158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6" name="TextBox 215">
            <a:hlinkClick xmlns:r="http://schemas.openxmlformats.org/officeDocument/2006/relationships" r:id="rId3"/>
          </xdr:cNvPr>
          <xdr:cNvSpPr txBox="1"/>
        </xdr:nvSpPr>
        <xdr:spPr>
          <a:xfrm>
            <a:off x="7678047" y="64987"/>
            <a:ext cx="2922119" cy="2414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24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©</a:t>
            </a:r>
            <a:r>
              <a:rPr lang="fr-FR" sz="14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fr-FR" sz="11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2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www.ExcelDashboardWidgets.com</a:t>
            </a:r>
          </a:p>
        </xdr:txBody>
      </xdr:sp>
    </xdr:grpSp>
    <xdr:clientData/>
  </xdr:twoCellAnchor>
  <xdr:twoCellAnchor>
    <xdr:from>
      <xdr:col>6</xdr:col>
      <xdr:colOff>513882</xdr:colOff>
      <xdr:row>12</xdr:row>
      <xdr:rowOff>48107</xdr:rowOff>
    </xdr:from>
    <xdr:to>
      <xdr:col>13</xdr:col>
      <xdr:colOff>485978</xdr:colOff>
      <xdr:row>30</xdr:row>
      <xdr:rowOff>82340</xdr:rowOff>
    </xdr:to>
    <xdr:grpSp>
      <xdr:nvGrpSpPr>
        <xdr:cNvPr id="6" name="Group 5"/>
        <xdr:cNvGrpSpPr/>
      </xdr:nvGrpSpPr>
      <xdr:grpSpPr>
        <a:xfrm>
          <a:off x="4759311" y="2706036"/>
          <a:ext cx="4480596" cy="3617447"/>
          <a:chOff x="4552482" y="2772257"/>
          <a:chExt cx="4239296" cy="3768033"/>
        </a:xfrm>
      </xdr:grpSpPr>
      <xdr:sp macro="" textlink="">
        <xdr:nvSpPr>
          <xdr:cNvPr id="237" name="Rounded Rectangle 236"/>
          <xdr:cNvSpPr/>
        </xdr:nvSpPr>
        <xdr:spPr bwMode="auto">
          <a:xfrm>
            <a:off x="4552482" y="2772257"/>
            <a:ext cx="4239296" cy="3768033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2" name="Group 1"/>
          <xdr:cNvGrpSpPr/>
        </xdr:nvGrpSpPr>
        <xdr:grpSpPr>
          <a:xfrm>
            <a:off x="4813300" y="3836257"/>
            <a:ext cx="3665279" cy="1796958"/>
            <a:chOff x="4796631" y="3838638"/>
            <a:chExt cx="3650992" cy="1796958"/>
          </a:xfrm>
        </xdr:grpSpPr>
        <xdr:sp macro="" textlink="">
          <xdr:nvSpPr>
            <xdr:cNvPr id="255" name="Freeform 362"/>
            <xdr:cNvSpPr>
              <a:spLocks/>
            </xdr:cNvSpPr>
          </xdr:nvSpPr>
          <xdr:spPr bwMode="auto">
            <a:xfrm>
              <a:off x="6095902" y="3838638"/>
              <a:ext cx="1052450" cy="659393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6" name="Freeform 367"/>
            <xdr:cNvSpPr>
              <a:spLocks/>
            </xdr:cNvSpPr>
          </xdr:nvSpPr>
          <xdr:spPr bwMode="auto">
            <a:xfrm>
              <a:off x="7023581" y="3940463"/>
              <a:ext cx="1051970" cy="985950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7" name="Freeform 372"/>
            <xdr:cNvSpPr>
              <a:spLocks/>
            </xdr:cNvSpPr>
          </xdr:nvSpPr>
          <xdr:spPr bwMode="auto">
            <a:xfrm>
              <a:off x="7622275" y="4622732"/>
              <a:ext cx="825348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8" name="Freeform 377"/>
            <xdr:cNvSpPr>
              <a:spLocks/>
            </xdr:cNvSpPr>
          </xdr:nvSpPr>
          <xdr:spPr bwMode="auto">
            <a:xfrm>
              <a:off x="4796631" y="4622732"/>
              <a:ext cx="825348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9" name="Freeform 383"/>
            <xdr:cNvSpPr>
              <a:spLocks/>
            </xdr:cNvSpPr>
          </xdr:nvSpPr>
          <xdr:spPr bwMode="auto">
            <a:xfrm>
              <a:off x="5168703" y="3940463"/>
              <a:ext cx="1052420" cy="985950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239" name="Chart 2"/>
          <xdr:cNvGraphicFramePr>
            <a:graphicFrameLocks/>
          </xdr:cNvGraphicFramePr>
        </xdr:nvGraphicFramePr>
        <xdr:xfrm>
          <a:off x="4621934" y="3302394"/>
          <a:ext cx="4048778" cy="27176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'Example Dashboard Conf Page'!J20">
        <xdr:nvSpPr>
          <xdr:cNvPr id="243" name="TextBox 242"/>
          <xdr:cNvSpPr txBox="1"/>
        </xdr:nvSpPr>
        <xdr:spPr bwMode="auto">
          <a:xfrm>
            <a:off x="4868002" y="6102036"/>
            <a:ext cx="3572681" cy="4287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52269D8-6270-47EC-AB23-221D2C3C499D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J18">
        <xdr:nvSpPr>
          <xdr:cNvPr id="244" name="TextBox 243"/>
          <xdr:cNvSpPr txBox="1"/>
        </xdr:nvSpPr>
        <xdr:spPr bwMode="auto">
          <a:xfrm>
            <a:off x="5000850" y="2858002"/>
            <a:ext cx="3285628" cy="847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2D4409B-E85D-4532-AC30-8ACE11FF3154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I4">
        <xdr:nvSpPr>
          <xdr:cNvPr id="245" name="TextBox 244"/>
          <xdr:cNvSpPr txBox="1"/>
        </xdr:nvSpPr>
        <xdr:spPr bwMode="auto">
          <a:xfrm>
            <a:off x="5344837" y="5477999"/>
            <a:ext cx="543257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8D78AF5-6102-470B-9801-A846E01408C3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7">
        <xdr:nvSpPr>
          <xdr:cNvPr id="246" name="TextBox 245"/>
          <xdr:cNvSpPr txBox="1"/>
        </xdr:nvSpPr>
        <xdr:spPr bwMode="auto">
          <a:xfrm>
            <a:off x="5544106" y="4934946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96753B7-5792-460A-AD1A-6B59B3BE232B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8">
        <xdr:nvSpPr>
          <xdr:cNvPr id="247" name="TextBox 246"/>
          <xdr:cNvSpPr txBox="1"/>
        </xdr:nvSpPr>
        <xdr:spPr bwMode="auto">
          <a:xfrm>
            <a:off x="6039918" y="4534800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72DEF75-AAAC-477D-A5C2-5305EFEAFE6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9">
        <xdr:nvSpPr>
          <xdr:cNvPr id="248" name="TextBox 247"/>
          <xdr:cNvSpPr txBox="1"/>
        </xdr:nvSpPr>
        <xdr:spPr bwMode="auto">
          <a:xfrm>
            <a:off x="6687554" y="4544328"/>
            <a:ext cx="56223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D24A0BB-2BAA-47FA-8BED-32F9C5B3DC2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30.0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10">
        <xdr:nvSpPr>
          <xdr:cNvPr id="249" name="TextBox 248"/>
          <xdr:cNvSpPr txBox="1"/>
        </xdr:nvSpPr>
        <xdr:spPr bwMode="auto">
          <a:xfrm>
            <a:off x="7173878" y="4944473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AABAB7B-74C0-41B3-8463-78FEF44B35E5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5">
        <xdr:nvSpPr>
          <xdr:cNvPr id="251" name="TextBox 250"/>
          <xdr:cNvSpPr txBox="1"/>
        </xdr:nvSpPr>
        <xdr:spPr bwMode="auto">
          <a:xfrm>
            <a:off x="7344681" y="5477999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09BF3EF-5922-485E-B363-E3B307E85C67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50.0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252" name="Group 28"/>
          <xdr:cNvGrpSpPr>
            <a:grpSpLocks/>
          </xdr:cNvGrpSpPr>
        </xdr:nvGrpSpPr>
        <xdr:grpSpPr bwMode="auto">
          <a:xfrm>
            <a:off x="6118003" y="5101766"/>
            <a:ext cx="1046874" cy="946916"/>
            <a:chOff x="1990724" y="3124200"/>
            <a:chExt cx="1038225" cy="942975"/>
          </a:xfrm>
        </xdr:grpSpPr>
        <xdr:sp macro="" textlink="">
          <xdr:nvSpPr>
            <xdr:cNvPr id="253" name="Oval 252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I6">
          <xdr:nvSpPr>
            <xdr:cNvPr id="254" name="TextBox 253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96548A49-F30C-45E7-A4EF-15FDCBAED853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11.8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177067</xdr:colOff>
      <xdr:row>35</xdr:row>
      <xdr:rowOff>20880</xdr:rowOff>
    </xdr:from>
    <xdr:to>
      <xdr:col>6</xdr:col>
      <xdr:colOff>377896</xdr:colOff>
      <xdr:row>54</xdr:row>
      <xdr:rowOff>173825</xdr:rowOff>
    </xdr:to>
    <xdr:grpSp>
      <xdr:nvGrpSpPr>
        <xdr:cNvPr id="261" name="Group 238"/>
        <xdr:cNvGrpSpPr>
          <a:grpSpLocks/>
        </xdr:cNvGrpSpPr>
      </xdr:nvGrpSpPr>
      <xdr:grpSpPr bwMode="auto">
        <a:xfrm>
          <a:off x="177067" y="7169166"/>
          <a:ext cx="4446258" cy="3600088"/>
          <a:chOff x="179161" y="2687486"/>
          <a:chExt cx="4259035" cy="3769178"/>
        </a:xfrm>
      </xdr:grpSpPr>
      <xdr:sp macro="" textlink="">
        <xdr:nvSpPr>
          <xdr:cNvPr id="262" name="Rounded Rectangle 261"/>
          <xdr:cNvSpPr/>
        </xdr:nvSpPr>
        <xdr:spPr>
          <a:xfrm>
            <a:off x="182630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263" name="Group 427"/>
          <xdr:cNvGrpSpPr>
            <a:grpSpLocks/>
          </xdr:cNvGrpSpPr>
        </xdr:nvGrpSpPr>
        <xdr:grpSpPr bwMode="auto">
          <a:xfrm>
            <a:off x="443139" y="3753976"/>
            <a:ext cx="3680279" cy="1795402"/>
            <a:chOff x="193063" y="1155645"/>
            <a:chExt cx="3658893" cy="1807321"/>
          </a:xfrm>
        </xdr:grpSpPr>
        <xdr:sp macro="" textlink="">
          <xdr:nvSpPr>
            <xdr:cNvPr id="308" name="Freeform 362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09" name="Freeform 367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0" name="Freeform 372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2" name="Freeform 377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13" name="Freeform 383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264" name="Chart 2"/>
          <xdr:cNvGraphicFramePr>
            <a:graphicFrameLocks/>
          </xdr:cNvGraphicFramePr>
        </xdr:nvGraphicFramePr>
        <xdr:xfrm>
          <a:off x="252639" y="3220575"/>
          <a:ext cx="4064454" cy="27200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'Example Dashboard Conf Page'!E32">
        <xdr:nvSpPr>
          <xdr:cNvPr id="265" name="TextBox 264"/>
          <xdr:cNvSpPr txBox="1"/>
        </xdr:nvSpPr>
        <xdr:spPr>
          <a:xfrm>
            <a:off x="498280" y="6022551"/>
            <a:ext cx="3586939" cy="42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9DBF9ED-545B-4471-AEA8-1253E1785300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E30">
        <xdr:nvSpPr>
          <xdr:cNvPr id="266" name="TextBox 265"/>
          <xdr:cNvSpPr txBox="1"/>
        </xdr:nvSpPr>
        <xdr:spPr>
          <a:xfrm>
            <a:off x="632193" y="2776568"/>
            <a:ext cx="3299983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25B4227-FA4B-45AB-BA70-3965BC42B941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Demand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B15">
        <xdr:nvSpPr>
          <xdr:cNvPr id="268" name="TextBox 267"/>
          <xdr:cNvSpPr txBox="1"/>
        </xdr:nvSpPr>
        <xdr:spPr>
          <a:xfrm>
            <a:off x="976539" y="5394296"/>
            <a:ext cx="54521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4343006-F5BD-4F71-ACD9-0CD9E8D33A5F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18">
        <xdr:nvSpPr>
          <xdr:cNvPr id="274" name="TextBox 273"/>
          <xdr:cNvSpPr txBox="1"/>
        </xdr:nvSpPr>
        <xdr:spPr>
          <a:xfrm>
            <a:off x="1177407" y="4851713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A3EC22F-1894-4578-8D13-006B492F70D4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19">
        <xdr:nvSpPr>
          <xdr:cNvPr id="276" name="TextBox 275"/>
          <xdr:cNvSpPr txBox="1"/>
        </xdr:nvSpPr>
        <xdr:spPr>
          <a:xfrm>
            <a:off x="1674796" y="4451914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1F7A4B9-DC5F-4F65-AC62-E96F62501F3A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20">
        <xdr:nvSpPr>
          <xdr:cNvPr id="282" name="TextBox 281"/>
          <xdr:cNvSpPr txBox="1"/>
        </xdr:nvSpPr>
        <xdr:spPr>
          <a:xfrm>
            <a:off x="2325227" y="4461433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1F44A16-7DF7-4A2E-A1F9-FEA4DDBB3AA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21">
        <xdr:nvSpPr>
          <xdr:cNvPr id="303" name="TextBox 302"/>
          <xdr:cNvSpPr txBox="1"/>
        </xdr:nvSpPr>
        <xdr:spPr>
          <a:xfrm>
            <a:off x="2813051" y="4861232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2F4C074-03A4-4ED3-B093-95BE20085A78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16">
        <xdr:nvSpPr>
          <xdr:cNvPr id="304" name="TextBox 303"/>
          <xdr:cNvSpPr txBox="1"/>
        </xdr:nvSpPr>
        <xdr:spPr>
          <a:xfrm>
            <a:off x="2985224" y="5394296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7F2E9CC-91E9-42F7-AAE8-4904B9268634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305" name="Group 28"/>
          <xdr:cNvGrpSpPr>
            <a:grpSpLocks/>
          </xdr:cNvGrpSpPr>
        </xdr:nvGrpSpPr>
        <xdr:grpSpPr bwMode="auto">
          <a:xfrm>
            <a:off x="1753507" y="5018389"/>
            <a:ext cx="1050471" cy="950855"/>
            <a:chOff x="1990724" y="3124200"/>
            <a:chExt cx="1038225" cy="942975"/>
          </a:xfrm>
        </xdr:grpSpPr>
        <xdr:sp macro="" textlink="">
          <xdr:nvSpPr>
            <xdr:cNvPr id="306" name="Oval 305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B17">
          <xdr:nvSpPr>
            <xdr:cNvPr id="307" name="TextBox 306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F8F0A607-86EE-4C7C-BBBC-A56E519BDD7D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6.4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152041</xdr:colOff>
      <xdr:row>31</xdr:row>
      <xdr:rowOff>176549</xdr:rowOff>
    </xdr:from>
    <xdr:to>
      <xdr:col>7</xdr:col>
      <xdr:colOff>321969</xdr:colOff>
      <xdr:row>35</xdr:row>
      <xdr:rowOff>52876</xdr:rowOff>
    </xdr:to>
    <xdr:sp macro="" textlink="">
      <xdr:nvSpPr>
        <xdr:cNvPr id="315" name="TextBox 314"/>
        <xdr:cNvSpPr txBox="1"/>
      </xdr:nvSpPr>
      <xdr:spPr bwMode="auto">
        <a:xfrm>
          <a:off x="152041" y="6832143"/>
          <a:ext cx="4801459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3200" b="1">
              <a:latin typeface="Arial" pitchFamily="34" charset="0"/>
              <a:cs typeface="Arial" pitchFamily="34" charset="0"/>
            </a:rPr>
            <a:t>Region</a:t>
          </a:r>
          <a:r>
            <a:rPr lang="en-US" sz="3200" b="1" baseline="0">
              <a:latin typeface="Arial" pitchFamily="34" charset="0"/>
              <a:cs typeface="Arial" pitchFamily="34" charset="0"/>
            </a:rPr>
            <a:t> #2</a:t>
          </a:r>
          <a:endParaRPr lang="en-US" sz="3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18881</xdr:colOff>
      <xdr:row>35</xdr:row>
      <xdr:rowOff>24294</xdr:rowOff>
    </xdr:from>
    <xdr:to>
      <xdr:col>20</xdr:col>
      <xdr:colOff>598196</xdr:colOff>
      <xdr:row>54</xdr:row>
      <xdr:rowOff>177590</xdr:rowOff>
    </xdr:to>
    <xdr:grpSp>
      <xdr:nvGrpSpPr>
        <xdr:cNvPr id="316" name="Group 235"/>
        <xdr:cNvGrpSpPr>
          <a:grpSpLocks/>
        </xdr:cNvGrpSpPr>
      </xdr:nvGrpSpPr>
      <xdr:grpSpPr bwMode="auto">
        <a:xfrm>
          <a:off x="9416881" y="7172580"/>
          <a:ext cx="4443744" cy="3600439"/>
          <a:chOff x="8973019" y="2690897"/>
          <a:chExt cx="4256500" cy="3769529"/>
        </a:xfrm>
      </xdr:grpSpPr>
      <xdr:sp macro="" textlink="">
        <xdr:nvSpPr>
          <xdr:cNvPr id="324" name="Rounded Rectangle 323"/>
          <xdr:cNvSpPr/>
        </xdr:nvSpPr>
        <xdr:spPr>
          <a:xfrm>
            <a:off x="8973019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25" name="Freeform 23"/>
          <xdr:cNvSpPr>
            <a:spLocks/>
          </xdr:cNvSpPr>
        </xdr:nvSpPr>
        <xdr:spPr bwMode="auto">
          <a:xfrm>
            <a:off x="9422582" y="2795606"/>
            <a:ext cx="1166951" cy="3617225"/>
          </a:xfrm>
          <a:custGeom>
            <a:avLst/>
            <a:gdLst/>
            <a:ahLst/>
            <a:cxnLst>
              <a:cxn ang="0">
                <a:pos x="470" y="4101"/>
              </a:cxn>
              <a:cxn ang="0">
                <a:pos x="354" y="4181"/>
              </a:cxn>
              <a:cxn ang="0">
                <a:pos x="225" y="4306"/>
              </a:cxn>
              <a:cxn ang="0">
                <a:pos x="154" y="4402"/>
              </a:cxn>
              <a:cxn ang="0">
                <a:pos x="97" y="4505"/>
              </a:cxn>
              <a:cxn ang="0">
                <a:pos x="51" y="4615"/>
              </a:cxn>
              <a:cxn ang="0">
                <a:pos x="19" y="4731"/>
              </a:cxn>
              <a:cxn ang="0">
                <a:pos x="3" y="4849"/>
              </a:cxn>
              <a:cxn ang="0">
                <a:pos x="1" y="4971"/>
              </a:cxn>
              <a:cxn ang="0">
                <a:pos x="17" y="5094"/>
              </a:cxn>
              <a:cxn ang="0">
                <a:pos x="47" y="5215"/>
              </a:cxn>
              <a:cxn ang="0">
                <a:pos x="92" y="5329"/>
              </a:cxn>
              <a:cxn ang="0">
                <a:pos x="150" y="5435"/>
              </a:cxn>
              <a:cxn ang="0">
                <a:pos x="259" y="5576"/>
              </a:cxn>
              <a:cxn ang="0">
                <a:pos x="393" y="5693"/>
              </a:cxn>
              <a:cxn ang="0">
                <a:pos x="493" y="5756"/>
              </a:cxn>
              <a:cxn ang="0">
                <a:pos x="601" y="5806"/>
              </a:cxn>
              <a:cxn ang="0">
                <a:pos x="716" y="5842"/>
              </a:cxn>
              <a:cxn ang="0">
                <a:pos x="835" y="5862"/>
              </a:cxn>
              <a:cxn ang="0">
                <a:pos x="959" y="5867"/>
              </a:cxn>
              <a:cxn ang="0">
                <a:pos x="1081" y="5857"/>
              </a:cxn>
              <a:cxn ang="0">
                <a:pos x="1199" y="5831"/>
              </a:cxn>
              <a:cxn ang="0">
                <a:pos x="1311" y="5790"/>
              </a:cxn>
              <a:cxn ang="0">
                <a:pos x="1416" y="5735"/>
              </a:cxn>
              <a:cxn ang="0">
                <a:pos x="1513" y="5668"/>
              </a:cxn>
              <a:cxn ang="0">
                <a:pos x="1667" y="5515"/>
              </a:cxn>
              <a:cxn ang="0">
                <a:pos x="1745" y="5401"/>
              </a:cxn>
              <a:cxn ang="0">
                <a:pos x="1800" y="5292"/>
              </a:cxn>
              <a:cxn ang="0">
                <a:pos x="1839" y="5176"/>
              </a:cxn>
              <a:cxn ang="0">
                <a:pos x="1865" y="5053"/>
              </a:cxn>
              <a:cxn ang="0">
                <a:pos x="1874" y="4930"/>
              </a:cxn>
              <a:cxn ang="0">
                <a:pos x="1867" y="4809"/>
              </a:cxn>
              <a:cxn ang="0">
                <a:pos x="1846" y="4691"/>
              </a:cxn>
              <a:cxn ang="0">
                <a:pos x="1810" y="4578"/>
              </a:cxn>
              <a:cxn ang="0">
                <a:pos x="1761" y="4470"/>
              </a:cxn>
              <a:cxn ang="0">
                <a:pos x="1698" y="4369"/>
              </a:cxn>
              <a:cxn ang="0">
                <a:pos x="1623" y="4276"/>
              </a:cxn>
              <a:cxn ang="0">
                <a:pos x="1472" y="4145"/>
              </a:cxn>
              <a:cxn ang="0">
                <a:pos x="1368" y="4081"/>
              </a:cxn>
              <a:cxn ang="0">
                <a:pos x="1312" y="2452"/>
              </a:cxn>
              <a:cxn ang="0">
                <a:pos x="1312" y="784"/>
              </a:cxn>
              <a:cxn ang="0">
                <a:pos x="1312" y="569"/>
              </a:cxn>
              <a:cxn ang="0">
                <a:pos x="1312" y="521"/>
              </a:cxn>
              <a:cxn ang="0">
                <a:pos x="1312" y="408"/>
              </a:cxn>
              <a:cxn ang="0">
                <a:pos x="1309" y="344"/>
              </a:cxn>
              <a:cxn ang="0">
                <a:pos x="1304" y="298"/>
              </a:cxn>
              <a:cxn ang="0">
                <a:pos x="1270" y="204"/>
              </a:cxn>
              <a:cxn ang="0">
                <a:pos x="1214" y="123"/>
              </a:cxn>
              <a:cxn ang="0">
                <a:pos x="1140" y="60"/>
              </a:cxn>
              <a:cxn ang="0">
                <a:pos x="1053" y="18"/>
              </a:cxn>
              <a:cxn ang="0">
                <a:pos x="955" y="0"/>
              </a:cxn>
              <a:cxn ang="0">
                <a:pos x="854" y="9"/>
              </a:cxn>
              <a:cxn ang="0">
                <a:pos x="763" y="43"/>
              </a:cxn>
              <a:cxn ang="0">
                <a:pos x="683" y="100"/>
              </a:cxn>
              <a:cxn ang="0">
                <a:pos x="620" y="176"/>
              </a:cxn>
              <a:cxn ang="0">
                <a:pos x="580" y="265"/>
              </a:cxn>
              <a:cxn ang="0">
                <a:pos x="566" y="331"/>
              </a:cxn>
              <a:cxn ang="0">
                <a:pos x="563" y="378"/>
              </a:cxn>
              <a:cxn ang="0">
                <a:pos x="562" y="493"/>
              </a:cxn>
              <a:cxn ang="0">
                <a:pos x="562" y="556"/>
              </a:cxn>
              <a:cxn ang="0">
                <a:pos x="563" y="651"/>
              </a:cxn>
              <a:cxn ang="0">
                <a:pos x="563" y="1652"/>
              </a:cxn>
            </a:cxnLst>
            <a:rect l="0" t="0" r="r" b="b"/>
            <a:pathLst>
              <a:path w="1874" h="5869">
                <a:moveTo>
                  <a:pt x="563" y="4054"/>
                </a:moveTo>
                <a:lnTo>
                  <a:pt x="544" y="4063"/>
                </a:lnTo>
                <a:lnTo>
                  <a:pt x="525" y="4072"/>
                </a:lnTo>
                <a:lnTo>
                  <a:pt x="506" y="4081"/>
                </a:lnTo>
                <a:lnTo>
                  <a:pt x="488" y="4091"/>
                </a:lnTo>
                <a:lnTo>
                  <a:pt x="470" y="4101"/>
                </a:lnTo>
                <a:lnTo>
                  <a:pt x="453" y="4112"/>
                </a:lnTo>
                <a:lnTo>
                  <a:pt x="436" y="4122"/>
                </a:lnTo>
                <a:lnTo>
                  <a:pt x="418" y="4134"/>
                </a:lnTo>
                <a:lnTo>
                  <a:pt x="402" y="4145"/>
                </a:lnTo>
                <a:lnTo>
                  <a:pt x="385" y="4157"/>
                </a:lnTo>
                <a:lnTo>
                  <a:pt x="354" y="4181"/>
                </a:lnTo>
                <a:lnTo>
                  <a:pt x="323" y="4207"/>
                </a:lnTo>
                <a:lnTo>
                  <a:pt x="294" y="4234"/>
                </a:lnTo>
                <a:lnTo>
                  <a:pt x="266" y="4262"/>
                </a:lnTo>
                <a:lnTo>
                  <a:pt x="252" y="4276"/>
                </a:lnTo>
                <a:lnTo>
                  <a:pt x="238" y="4292"/>
                </a:lnTo>
                <a:lnTo>
                  <a:pt x="225" y="4306"/>
                </a:lnTo>
                <a:lnTo>
                  <a:pt x="212" y="4321"/>
                </a:lnTo>
                <a:lnTo>
                  <a:pt x="201" y="4336"/>
                </a:lnTo>
                <a:lnTo>
                  <a:pt x="188" y="4353"/>
                </a:lnTo>
                <a:lnTo>
                  <a:pt x="177" y="4369"/>
                </a:lnTo>
                <a:lnTo>
                  <a:pt x="165" y="4385"/>
                </a:lnTo>
                <a:lnTo>
                  <a:pt x="154" y="4402"/>
                </a:lnTo>
                <a:lnTo>
                  <a:pt x="144" y="4419"/>
                </a:lnTo>
                <a:lnTo>
                  <a:pt x="134" y="4435"/>
                </a:lnTo>
                <a:lnTo>
                  <a:pt x="123" y="4452"/>
                </a:lnTo>
                <a:lnTo>
                  <a:pt x="115" y="4470"/>
                </a:lnTo>
                <a:lnTo>
                  <a:pt x="104" y="4487"/>
                </a:lnTo>
                <a:lnTo>
                  <a:pt x="97" y="4505"/>
                </a:lnTo>
                <a:lnTo>
                  <a:pt x="88" y="4523"/>
                </a:lnTo>
                <a:lnTo>
                  <a:pt x="80" y="4541"/>
                </a:lnTo>
                <a:lnTo>
                  <a:pt x="71" y="4559"/>
                </a:lnTo>
                <a:lnTo>
                  <a:pt x="65" y="4578"/>
                </a:lnTo>
                <a:lnTo>
                  <a:pt x="57" y="4596"/>
                </a:lnTo>
                <a:lnTo>
                  <a:pt x="51" y="4615"/>
                </a:lnTo>
                <a:lnTo>
                  <a:pt x="45" y="4634"/>
                </a:lnTo>
                <a:lnTo>
                  <a:pt x="40" y="4652"/>
                </a:lnTo>
                <a:lnTo>
                  <a:pt x="33" y="4672"/>
                </a:lnTo>
                <a:lnTo>
                  <a:pt x="28" y="4691"/>
                </a:lnTo>
                <a:lnTo>
                  <a:pt x="24" y="4710"/>
                </a:lnTo>
                <a:lnTo>
                  <a:pt x="19" y="4731"/>
                </a:lnTo>
                <a:lnTo>
                  <a:pt x="15" y="4750"/>
                </a:lnTo>
                <a:lnTo>
                  <a:pt x="13" y="4769"/>
                </a:lnTo>
                <a:lnTo>
                  <a:pt x="9" y="4790"/>
                </a:lnTo>
                <a:lnTo>
                  <a:pt x="7" y="4809"/>
                </a:lnTo>
                <a:lnTo>
                  <a:pt x="5" y="4830"/>
                </a:lnTo>
                <a:lnTo>
                  <a:pt x="3" y="4849"/>
                </a:lnTo>
                <a:lnTo>
                  <a:pt x="1" y="4869"/>
                </a:lnTo>
                <a:lnTo>
                  <a:pt x="1" y="4890"/>
                </a:lnTo>
                <a:lnTo>
                  <a:pt x="0" y="4911"/>
                </a:lnTo>
                <a:lnTo>
                  <a:pt x="0" y="4930"/>
                </a:lnTo>
                <a:lnTo>
                  <a:pt x="1" y="4950"/>
                </a:lnTo>
                <a:lnTo>
                  <a:pt x="1" y="4971"/>
                </a:lnTo>
                <a:lnTo>
                  <a:pt x="3" y="4991"/>
                </a:lnTo>
                <a:lnTo>
                  <a:pt x="5" y="5012"/>
                </a:lnTo>
                <a:lnTo>
                  <a:pt x="7" y="5033"/>
                </a:lnTo>
                <a:lnTo>
                  <a:pt x="9" y="5053"/>
                </a:lnTo>
                <a:lnTo>
                  <a:pt x="13" y="5074"/>
                </a:lnTo>
                <a:lnTo>
                  <a:pt x="17" y="5094"/>
                </a:lnTo>
                <a:lnTo>
                  <a:pt x="21" y="5115"/>
                </a:lnTo>
                <a:lnTo>
                  <a:pt x="24" y="5135"/>
                </a:lnTo>
                <a:lnTo>
                  <a:pt x="29" y="5156"/>
                </a:lnTo>
                <a:lnTo>
                  <a:pt x="35" y="5176"/>
                </a:lnTo>
                <a:lnTo>
                  <a:pt x="41" y="5196"/>
                </a:lnTo>
                <a:lnTo>
                  <a:pt x="47" y="5215"/>
                </a:lnTo>
                <a:lnTo>
                  <a:pt x="54" y="5235"/>
                </a:lnTo>
                <a:lnTo>
                  <a:pt x="60" y="5255"/>
                </a:lnTo>
                <a:lnTo>
                  <a:pt x="68" y="5274"/>
                </a:lnTo>
                <a:lnTo>
                  <a:pt x="75" y="5292"/>
                </a:lnTo>
                <a:lnTo>
                  <a:pt x="83" y="5311"/>
                </a:lnTo>
                <a:lnTo>
                  <a:pt x="92" y="5329"/>
                </a:lnTo>
                <a:lnTo>
                  <a:pt x="101" y="5347"/>
                </a:lnTo>
                <a:lnTo>
                  <a:pt x="109" y="5365"/>
                </a:lnTo>
                <a:lnTo>
                  <a:pt x="120" y="5383"/>
                </a:lnTo>
                <a:lnTo>
                  <a:pt x="130" y="5401"/>
                </a:lnTo>
                <a:lnTo>
                  <a:pt x="140" y="5418"/>
                </a:lnTo>
                <a:lnTo>
                  <a:pt x="150" y="5435"/>
                </a:lnTo>
                <a:lnTo>
                  <a:pt x="162" y="5451"/>
                </a:lnTo>
                <a:lnTo>
                  <a:pt x="172" y="5468"/>
                </a:lnTo>
                <a:lnTo>
                  <a:pt x="183" y="5485"/>
                </a:lnTo>
                <a:lnTo>
                  <a:pt x="207" y="5515"/>
                </a:lnTo>
                <a:lnTo>
                  <a:pt x="233" y="5546"/>
                </a:lnTo>
                <a:lnTo>
                  <a:pt x="259" y="5576"/>
                </a:lnTo>
                <a:lnTo>
                  <a:pt x="287" y="5604"/>
                </a:lnTo>
                <a:lnTo>
                  <a:pt x="317" y="5631"/>
                </a:lnTo>
                <a:lnTo>
                  <a:pt x="346" y="5657"/>
                </a:lnTo>
                <a:lnTo>
                  <a:pt x="362" y="5668"/>
                </a:lnTo>
                <a:lnTo>
                  <a:pt x="378" y="5681"/>
                </a:lnTo>
                <a:lnTo>
                  <a:pt x="393" y="5693"/>
                </a:lnTo>
                <a:lnTo>
                  <a:pt x="409" y="5703"/>
                </a:lnTo>
                <a:lnTo>
                  <a:pt x="426" y="5714"/>
                </a:lnTo>
                <a:lnTo>
                  <a:pt x="443" y="5725"/>
                </a:lnTo>
                <a:lnTo>
                  <a:pt x="459" y="5735"/>
                </a:lnTo>
                <a:lnTo>
                  <a:pt x="476" y="5745"/>
                </a:lnTo>
                <a:lnTo>
                  <a:pt x="493" y="5756"/>
                </a:lnTo>
                <a:lnTo>
                  <a:pt x="511" y="5765"/>
                </a:lnTo>
                <a:lnTo>
                  <a:pt x="529" y="5774"/>
                </a:lnTo>
                <a:lnTo>
                  <a:pt x="547" y="5781"/>
                </a:lnTo>
                <a:lnTo>
                  <a:pt x="565" y="5790"/>
                </a:lnTo>
                <a:lnTo>
                  <a:pt x="582" y="5798"/>
                </a:lnTo>
                <a:lnTo>
                  <a:pt x="601" y="5806"/>
                </a:lnTo>
                <a:lnTo>
                  <a:pt x="619" y="5812"/>
                </a:lnTo>
                <a:lnTo>
                  <a:pt x="638" y="5818"/>
                </a:lnTo>
                <a:lnTo>
                  <a:pt x="657" y="5825"/>
                </a:lnTo>
                <a:lnTo>
                  <a:pt x="676" y="5831"/>
                </a:lnTo>
                <a:lnTo>
                  <a:pt x="695" y="5836"/>
                </a:lnTo>
                <a:lnTo>
                  <a:pt x="716" y="5842"/>
                </a:lnTo>
                <a:lnTo>
                  <a:pt x="735" y="5845"/>
                </a:lnTo>
                <a:lnTo>
                  <a:pt x="754" y="5851"/>
                </a:lnTo>
                <a:lnTo>
                  <a:pt x="774" y="5853"/>
                </a:lnTo>
                <a:lnTo>
                  <a:pt x="795" y="5857"/>
                </a:lnTo>
                <a:lnTo>
                  <a:pt x="815" y="5860"/>
                </a:lnTo>
                <a:lnTo>
                  <a:pt x="835" y="5862"/>
                </a:lnTo>
                <a:lnTo>
                  <a:pt x="856" y="5865"/>
                </a:lnTo>
                <a:lnTo>
                  <a:pt x="876" y="5866"/>
                </a:lnTo>
                <a:lnTo>
                  <a:pt x="896" y="5867"/>
                </a:lnTo>
                <a:lnTo>
                  <a:pt x="917" y="5867"/>
                </a:lnTo>
                <a:lnTo>
                  <a:pt x="937" y="5869"/>
                </a:lnTo>
                <a:lnTo>
                  <a:pt x="959" y="5867"/>
                </a:lnTo>
                <a:lnTo>
                  <a:pt x="979" y="5867"/>
                </a:lnTo>
                <a:lnTo>
                  <a:pt x="999" y="5866"/>
                </a:lnTo>
                <a:lnTo>
                  <a:pt x="1020" y="5865"/>
                </a:lnTo>
                <a:lnTo>
                  <a:pt x="1040" y="5862"/>
                </a:lnTo>
                <a:lnTo>
                  <a:pt x="1060" y="5860"/>
                </a:lnTo>
                <a:lnTo>
                  <a:pt x="1081" y="5857"/>
                </a:lnTo>
                <a:lnTo>
                  <a:pt x="1101" y="5853"/>
                </a:lnTo>
                <a:lnTo>
                  <a:pt x="1120" y="5851"/>
                </a:lnTo>
                <a:lnTo>
                  <a:pt x="1140" y="5845"/>
                </a:lnTo>
                <a:lnTo>
                  <a:pt x="1159" y="5842"/>
                </a:lnTo>
                <a:lnTo>
                  <a:pt x="1179" y="5836"/>
                </a:lnTo>
                <a:lnTo>
                  <a:pt x="1199" y="5831"/>
                </a:lnTo>
                <a:lnTo>
                  <a:pt x="1218" y="5825"/>
                </a:lnTo>
                <a:lnTo>
                  <a:pt x="1237" y="5818"/>
                </a:lnTo>
                <a:lnTo>
                  <a:pt x="1255" y="5812"/>
                </a:lnTo>
                <a:lnTo>
                  <a:pt x="1274" y="5806"/>
                </a:lnTo>
                <a:lnTo>
                  <a:pt x="1292" y="5798"/>
                </a:lnTo>
                <a:lnTo>
                  <a:pt x="1311" y="5790"/>
                </a:lnTo>
                <a:lnTo>
                  <a:pt x="1328" y="5781"/>
                </a:lnTo>
                <a:lnTo>
                  <a:pt x="1346" y="5774"/>
                </a:lnTo>
                <a:lnTo>
                  <a:pt x="1364" y="5765"/>
                </a:lnTo>
                <a:lnTo>
                  <a:pt x="1382" y="5756"/>
                </a:lnTo>
                <a:lnTo>
                  <a:pt x="1398" y="5745"/>
                </a:lnTo>
                <a:lnTo>
                  <a:pt x="1416" y="5735"/>
                </a:lnTo>
                <a:lnTo>
                  <a:pt x="1433" y="5725"/>
                </a:lnTo>
                <a:lnTo>
                  <a:pt x="1449" y="5714"/>
                </a:lnTo>
                <a:lnTo>
                  <a:pt x="1466" y="5703"/>
                </a:lnTo>
                <a:lnTo>
                  <a:pt x="1481" y="5693"/>
                </a:lnTo>
                <a:lnTo>
                  <a:pt x="1498" y="5681"/>
                </a:lnTo>
                <a:lnTo>
                  <a:pt x="1513" y="5668"/>
                </a:lnTo>
                <a:lnTo>
                  <a:pt x="1528" y="5657"/>
                </a:lnTo>
                <a:lnTo>
                  <a:pt x="1559" y="5631"/>
                </a:lnTo>
                <a:lnTo>
                  <a:pt x="1588" y="5604"/>
                </a:lnTo>
                <a:lnTo>
                  <a:pt x="1614" y="5576"/>
                </a:lnTo>
                <a:lnTo>
                  <a:pt x="1641" y="5546"/>
                </a:lnTo>
                <a:lnTo>
                  <a:pt x="1667" y="5515"/>
                </a:lnTo>
                <a:lnTo>
                  <a:pt x="1691" y="5485"/>
                </a:lnTo>
                <a:lnTo>
                  <a:pt x="1702" y="5468"/>
                </a:lnTo>
                <a:lnTo>
                  <a:pt x="1714" y="5451"/>
                </a:lnTo>
                <a:lnTo>
                  <a:pt x="1725" y="5435"/>
                </a:lnTo>
                <a:lnTo>
                  <a:pt x="1735" y="5418"/>
                </a:lnTo>
                <a:lnTo>
                  <a:pt x="1745" y="5401"/>
                </a:lnTo>
                <a:lnTo>
                  <a:pt x="1756" y="5383"/>
                </a:lnTo>
                <a:lnTo>
                  <a:pt x="1764" y="5365"/>
                </a:lnTo>
                <a:lnTo>
                  <a:pt x="1775" y="5347"/>
                </a:lnTo>
                <a:lnTo>
                  <a:pt x="1784" y="5329"/>
                </a:lnTo>
                <a:lnTo>
                  <a:pt x="1791" y="5311"/>
                </a:lnTo>
                <a:lnTo>
                  <a:pt x="1800" y="5292"/>
                </a:lnTo>
                <a:lnTo>
                  <a:pt x="1808" y="5274"/>
                </a:lnTo>
                <a:lnTo>
                  <a:pt x="1814" y="5255"/>
                </a:lnTo>
                <a:lnTo>
                  <a:pt x="1822" y="5235"/>
                </a:lnTo>
                <a:lnTo>
                  <a:pt x="1828" y="5215"/>
                </a:lnTo>
                <a:lnTo>
                  <a:pt x="1834" y="5196"/>
                </a:lnTo>
                <a:lnTo>
                  <a:pt x="1839" y="5176"/>
                </a:lnTo>
                <a:lnTo>
                  <a:pt x="1846" y="5156"/>
                </a:lnTo>
                <a:lnTo>
                  <a:pt x="1850" y="5135"/>
                </a:lnTo>
                <a:lnTo>
                  <a:pt x="1855" y="5115"/>
                </a:lnTo>
                <a:lnTo>
                  <a:pt x="1859" y="5094"/>
                </a:lnTo>
                <a:lnTo>
                  <a:pt x="1862" y="5074"/>
                </a:lnTo>
                <a:lnTo>
                  <a:pt x="1865" y="5053"/>
                </a:lnTo>
                <a:lnTo>
                  <a:pt x="1867" y="5033"/>
                </a:lnTo>
                <a:lnTo>
                  <a:pt x="1870" y="5012"/>
                </a:lnTo>
                <a:lnTo>
                  <a:pt x="1871" y="4991"/>
                </a:lnTo>
                <a:lnTo>
                  <a:pt x="1873" y="4971"/>
                </a:lnTo>
                <a:lnTo>
                  <a:pt x="1874" y="4950"/>
                </a:lnTo>
                <a:lnTo>
                  <a:pt x="1874" y="4930"/>
                </a:lnTo>
                <a:lnTo>
                  <a:pt x="1874" y="4911"/>
                </a:lnTo>
                <a:lnTo>
                  <a:pt x="1874" y="4890"/>
                </a:lnTo>
                <a:lnTo>
                  <a:pt x="1873" y="4869"/>
                </a:lnTo>
                <a:lnTo>
                  <a:pt x="1871" y="4849"/>
                </a:lnTo>
                <a:lnTo>
                  <a:pt x="1870" y="4830"/>
                </a:lnTo>
                <a:lnTo>
                  <a:pt x="1867" y="4809"/>
                </a:lnTo>
                <a:lnTo>
                  <a:pt x="1865" y="4790"/>
                </a:lnTo>
                <a:lnTo>
                  <a:pt x="1862" y="4769"/>
                </a:lnTo>
                <a:lnTo>
                  <a:pt x="1859" y="4750"/>
                </a:lnTo>
                <a:lnTo>
                  <a:pt x="1855" y="4731"/>
                </a:lnTo>
                <a:lnTo>
                  <a:pt x="1851" y="4710"/>
                </a:lnTo>
                <a:lnTo>
                  <a:pt x="1846" y="4691"/>
                </a:lnTo>
                <a:lnTo>
                  <a:pt x="1841" y="4672"/>
                </a:lnTo>
                <a:lnTo>
                  <a:pt x="1836" y="4652"/>
                </a:lnTo>
                <a:lnTo>
                  <a:pt x="1831" y="4634"/>
                </a:lnTo>
                <a:lnTo>
                  <a:pt x="1824" y="4615"/>
                </a:lnTo>
                <a:lnTo>
                  <a:pt x="1818" y="4596"/>
                </a:lnTo>
                <a:lnTo>
                  <a:pt x="1810" y="4578"/>
                </a:lnTo>
                <a:lnTo>
                  <a:pt x="1803" y="4559"/>
                </a:lnTo>
                <a:lnTo>
                  <a:pt x="1795" y="4541"/>
                </a:lnTo>
                <a:lnTo>
                  <a:pt x="1787" y="4523"/>
                </a:lnTo>
                <a:lnTo>
                  <a:pt x="1778" y="4505"/>
                </a:lnTo>
                <a:lnTo>
                  <a:pt x="1770" y="4487"/>
                </a:lnTo>
                <a:lnTo>
                  <a:pt x="1761" y="4470"/>
                </a:lnTo>
                <a:lnTo>
                  <a:pt x="1751" y="4452"/>
                </a:lnTo>
                <a:lnTo>
                  <a:pt x="1742" y="4435"/>
                </a:lnTo>
                <a:lnTo>
                  <a:pt x="1731" y="4419"/>
                </a:lnTo>
                <a:lnTo>
                  <a:pt x="1720" y="4402"/>
                </a:lnTo>
                <a:lnTo>
                  <a:pt x="1710" y="4385"/>
                </a:lnTo>
                <a:lnTo>
                  <a:pt x="1698" y="4369"/>
                </a:lnTo>
                <a:lnTo>
                  <a:pt x="1687" y="4353"/>
                </a:lnTo>
                <a:lnTo>
                  <a:pt x="1674" y="4336"/>
                </a:lnTo>
                <a:lnTo>
                  <a:pt x="1662" y="4321"/>
                </a:lnTo>
                <a:lnTo>
                  <a:pt x="1649" y="4306"/>
                </a:lnTo>
                <a:lnTo>
                  <a:pt x="1636" y="4292"/>
                </a:lnTo>
                <a:lnTo>
                  <a:pt x="1623" y="4276"/>
                </a:lnTo>
                <a:lnTo>
                  <a:pt x="1609" y="4262"/>
                </a:lnTo>
                <a:lnTo>
                  <a:pt x="1581" y="4234"/>
                </a:lnTo>
                <a:lnTo>
                  <a:pt x="1552" y="4207"/>
                </a:lnTo>
                <a:lnTo>
                  <a:pt x="1520" y="4181"/>
                </a:lnTo>
                <a:lnTo>
                  <a:pt x="1489" y="4157"/>
                </a:lnTo>
                <a:lnTo>
                  <a:pt x="1472" y="4145"/>
                </a:lnTo>
                <a:lnTo>
                  <a:pt x="1456" y="4134"/>
                </a:lnTo>
                <a:lnTo>
                  <a:pt x="1439" y="4122"/>
                </a:lnTo>
                <a:lnTo>
                  <a:pt x="1421" y="4112"/>
                </a:lnTo>
                <a:lnTo>
                  <a:pt x="1405" y="4101"/>
                </a:lnTo>
                <a:lnTo>
                  <a:pt x="1386" y="4091"/>
                </a:lnTo>
                <a:lnTo>
                  <a:pt x="1368" y="4081"/>
                </a:lnTo>
                <a:lnTo>
                  <a:pt x="1350" y="4072"/>
                </a:lnTo>
                <a:lnTo>
                  <a:pt x="1331" y="4063"/>
                </a:lnTo>
                <a:lnTo>
                  <a:pt x="1312" y="4054"/>
                </a:lnTo>
                <a:lnTo>
                  <a:pt x="1312" y="3520"/>
                </a:lnTo>
                <a:lnTo>
                  <a:pt x="1312" y="2987"/>
                </a:lnTo>
                <a:lnTo>
                  <a:pt x="1312" y="2452"/>
                </a:lnTo>
                <a:lnTo>
                  <a:pt x="1312" y="1918"/>
                </a:lnTo>
                <a:lnTo>
                  <a:pt x="1312" y="1651"/>
                </a:lnTo>
                <a:lnTo>
                  <a:pt x="1312" y="1384"/>
                </a:lnTo>
                <a:lnTo>
                  <a:pt x="1312" y="1117"/>
                </a:lnTo>
                <a:lnTo>
                  <a:pt x="1312" y="851"/>
                </a:lnTo>
                <a:lnTo>
                  <a:pt x="1312" y="784"/>
                </a:lnTo>
                <a:lnTo>
                  <a:pt x="1312" y="717"/>
                </a:lnTo>
                <a:lnTo>
                  <a:pt x="1312" y="651"/>
                </a:lnTo>
                <a:lnTo>
                  <a:pt x="1312" y="584"/>
                </a:lnTo>
                <a:lnTo>
                  <a:pt x="1312" y="580"/>
                </a:lnTo>
                <a:lnTo>
                  <a:pt x="1312" y="575"/>
                </a:lnTo>
                <a:lnTo>
                  <a:pt x="1312" y="569"/>
                </a:lnTo>
                <a:lnTo>
                  <a:pt x="1312" y="562"/>
                </a:lnTo>
                <a:lnTo>
                  <a:pt x="1312" y="554"/>
                </a:lnTo>
                <a:lnTo>
                  <a:pt x="1312" y="547"/>
                </a:lnTo>
                <a:lnTo>
                  <a:pt x="1312" y="539"/>
                </a:lnTo>
                <a:lnTo>
                  <a:pt x="1312" y="530"/>
                </a:lnTo>
                <a:lnTo>
                  <a:pt x="1312" y="521"/>
                </a:lnTo>
                <a:lnTo>
                  <a:pt x="1312" y="512"/>
                </a:lnTo>
                <a:lnTo>
                  <a:pt x="1312" y="491"/>
                </a:lnTo>
                <a:lnTo>
                  <a:pt x="1312" y="471"/>
                </a:lnTo>
                <a:lnTo>
                  <a:pt x="1312" y="449"/>
                </a:lnTo>
                <a:lnTo>
                  <a:pt x="1312" y="429"/>
                </a:lnTo>
                <a:lnTo>
                  <a:pt x="1312" y="408"/>
                </a:lnTo>
                <a:lnTo>
                  <a:pt x="1311" y="387"/>
                </a:lnTo>
                <a:lnTo>
                  <a:pt x="1311" y="378"/>
                </a:lnTo>
                <a:lnTo>
                  <a:pt x="1311" y="368"/>
                </a:lnTo>
                <a:lnTo>
                  <a:pt x="1311" y="360"/>
                </a:lnTo>
                <a:lnTo>
                  <a:pt x="1309" y="351"/>
                </a:lnTo>
                <a:lnTo>
                  <a:pt x="1309" y="344"/>
                </a:lnTo>
                <a:lnTo>
                  <a:pt x="1309" y="337"/>
                </a:lnTo>
                <a:lnTo>
                  <a:pt x="1308" y="331"/>
                </a:lnTo>
                <a:lnTo>
                  <a:pt x="1308" y="325"/>
                </a:lnTo>
                <a:lnTo>
                  <a:pt x="1308" y="319"/>
                </a:lnTo>
                <a:lnTo>
                  <a:pt x="1307" y="316"/>
                </a:lnTo>
                <a:lnTo>
                  <a:pt x="1304" y="298"/>
                </a:lnTo>
                <a:lnTo>
                  <a:pt x="1299" y="282"/>
                </a:lnTo>
                <a:lnTo>
                  <a:pt x="1295" y="265"/>
                </a:lnTo>
                <a:lnTo>
                  <a:pt x="1290" y="249"/>
                </a:lnTo>
                <a:lnTo>
                  <a:pt x="1284" y="233"/>
                </a:lnTo>
                <a:lnTo>
                  <a:pt x="1278" y="218"/>
                </a:lnTo>
                <a:lnTo>
                  <a:pt x="1270" y="204"/>
                </a:lnTo>
                <a:lnTo>
                  <a:pt x="1262" y="188"/>
                </a:lnTo>
                <a:lnTo>
                  <a:pt x="1253" y="176"/>
                </a:lnTo>
                <a:lnTo>
                  <a:pt x="1245" y="161"/>
                </a:lnTo>
                <a:lnTo>
                  <a:pt x="1234" y="149"/>
                </a:lnTo>
                <a:lnTo>
                  <a:pt x="1226" y="136"/>
                </a:lnTo>
                <a:lnTo>
                  <a:pt x="1214" y="123"/>
                </a:lnTo>
                <a:lnTo>
                  <a:pt x="1203" y="111"/>
                </a:lnTo>
                <a:lnTo>
                  <a:pt x="1191" y="100"/>
                </a:lnTo>
                <a:lnTo>
                  <a:pt x="1180" y="89"/>
                </a:lnTo>
                <a:lnTo>
                  <a:pt x="1167" y="79"/>
                </a:lnTo>
                <a:lnTo>
                  <a:pt x="1154" y="69"/>
                </a:lnTo>
                <a:lnTo>
                  <a:pt x="1140" y="60"/>
                </a:lnTo>
                <a:lnTo>
                  <a:pt x="1126" y="51"/>
                </a:lnTo>
                <a:lnTo>
                  <a:pt x="1112" y="43"/>
                </a:lnTo>
                <a:lnTo>
                  <a:pt x="1098" y="36"/>
                </a:lnTo>
                <a:lnTo>
                  <a:pt x="1083" y="29"/>
                </a:lnTo>
                <a:lnTo>
                  <a:pt x="1068" y="24"/>
                </a:lnTo>
                <a:lnTo>
                  <a:pt x="1053" y="18"/>
                </a:lnTo>
                <a:lnTo>
                  <a:pt x="1036" y="14"/>
                </a:lnTo>
                <a:lnTo>
                  <a:pt x="1021" y="9"/>
                </a:lnTo>
                <a:lnTo>
                  <a:pt x="1004" y="6"/>
                </a:lnTo>
                <a:lnTo>
                  <a:pt x="988" y="3"/>
                </a:lnTo>
                <a:lnTo>
                  <a:pt x="971" y="1"/>
                </a:lnTo>
                <a:lnTo>
                  <a:pt x="955" y="0"/>
                </a:lnTo>
                <a:lnTo>
                  <a:pt x="937" y="0"/>
                </a:lnTo>
                <a:lnTo>
                  <a:pt x="920" y="0"/>
                </a:lnTo>
                <a:lnTo>
                  <a:pt x="904" y="1"/>
                </a:lnTo>
                <a:lnTo>
                  <a:pt x="887" y="3"/>
                </a:lnTo>
                <a:lnTo>
                  <a:pt x="871" y="6"/>
                </a:lnTo>
                <a:lnTo>
                  <a:pt x="854" y="9"/>
                </a:lnTo>
                <a:lnTo>
                  <a:pt x="838" y="14"/>
                </a:lnTo>
                <a:lnTo>
                  <a:pt x="823" y="18"/>
                </a:lnTo>
                <a:lnTo>
                  <a:pt x="807" y="24"/>
                </a:lnTo>
                <a:lnTo>
                  <a:pt x="792" y="29"/>
                </a:lnTo>
                <a:lnTo>
                  <a:pt x="777" y="37"/>
                </a:lnTo>
                <a:lnTo>
                  <a:pt x="763" y="43"/>
                </a:lnTo>
                <a:lnTo>
                  <a:pt x="748" y="51"/>
                </a:lnTo>
                <a:lnTo>
                  <a:pt x="735" y="60"/>
                </a:lnTo>
                <a:lnTo>
                  <a:pt x="721" y="69"/>
                </a:lnTo>
                <a:lnTo>
                  <a:pt x="708" y="79"/>
                </a:lnTo>
                <a:lnTo>
                  <a:pt x="695" y="89"/>
                </a:lnTo>
                <a:lnTo>
                  <a:pt x="683" y="100"/>
                </a:lnTo>
                <a:lnTo>
                  <a:pt x="671" y="111"/>
                </a:lnTo>
                <a:lnTo>
                  <a:pt x="660" y="123"/>
                </a:lnTo>
                <a:lnTo>
                  <a:pt x="650" y="136"/>
                </a:lnTo>
                <a:lnTo>
                  <a:pt x="640" y="149"/>
                </a:lnTo>
                <a:lnTo>
                  <a:pt x="631" y="161"/>
                </a:lnTo>
                <a:lnTo>
                  <a:pt x="620" y="176"/>
                </a:lnTo>
                <a:lnTo>
                  <a:pt x="613" y="190"/>
                </a:lnTo>
                <a:lnTo>
                  <a:pt x="605" y="204"/>
                </a:lnTo>
                <a:lnTo>
                  <a:pt x="598" y="219"/>
                </a:lnTo>
                <a:lnTo>
                  <a:pt x="591" y="235"/>
                </a:lnTo>
                <a:lnTo>
                  <a:pt x="585" y="250"/>
                </a:lnTo>
                <a:lnTo>
                  <a:pt x="580" y="265"/>
                </a:lnTo>
                <a:lnTo>
                  <a:pt x="575" y="282"/>
                </a:lnTo>
                <a:lnTo>
                  <a:pt x="571" y="299"/>
                </a:lnTo>
                <a:lnTo>
                  <a:pt x="568" y="316"/>
                </a:lnTo>
                <a:lnTo>
                  <a:pt x="567" y="319"/>
                </a:lnTo>
                <a:lnTo>
                  <a:pt x="567" y="325"/>
                </a:lnTo>
                <a:lnTo>
                  <a:pt x="566" y="331"/>
                </a:lnTo>
                <a:lnTo>
                  <a:pt x="566" y="337"/>
                </a:lnTo>
                <a:lnTo>
                  <a:pt x="566" y="345"/>
                </a:lnTo>
                <a:lnTo>
                  <a:pt x="565" y="353"/>
                </a:lnTo>
                <a:lnTo>
                  <a:pt x="565" y="360"/>
                </a:lnTo>
                <a:lnTo>
                  <a:pt x="565" y="369"/>
                </a:lnTo>
                <a:lnTo>
                  <a:pt x="563" y="378"/>
                </a:lnTo>
                <a:lnTo>
                  <a:pt x="563" y="387"/>
                </a:lnTo>
                <a:lnTo>
                  <a:pt x="563" y="408"/>
                </a:lnTo>
                <a:lnTo>
                  <a:pt x="563" y="429"/>
                </a:lnTo>
                <a:lnTo>
                  <a:pt x="563" y="450"/>
                </a:lnTo>
                <a:lnTo>
                  <a:pt x="562" y="471"/>
                </a:lnTo>
                <a:lnTo>
                  <a:pt x="562" y="493"/>
                </a:lnTo>
                <a:lnTo>
                  <a:pt x="562" y="512"/>
                </a:lnTo>
                <a:lnTo>
                  <a:pt x="562" y="522"/>
                </a:lnTo>
                <a:lnTo>
                  <a:pt x="562" y="531"/>
                </a:lnTo>
                <a:lnTo>
                  <a:pt x="562" y="540"/>
                </a:lnTo>
                <a:lnTo>
                  <a:pt x="562" y="548"/>
                </a:lnTo>
                <a:lnTo>
                  <a:pt x="562" y="556"/>
                </a:lnTo>
                <a:lnTo>
                  <a:pt x="562" y="563"/>
                </a:lnTo>
                <a:lnTo>
                  <a:pt x="563" y="570"/>
                </a:lnTo>
                <a:lnTo>
                  <a:pt x="563" y="575"/>
                </a:lnTo>
                <a:lnTo>
                  <a:pt x="563" y="580"/>
                </a:lnTo>
                <a:lnTo>
                  <a:pt x="563" y="584"/>
                </a:lnTo>
                <a:lnTo>
                  <a:pt x="563" y="651"/>
                </a:lnTo>
                <a:lnTo>
                  <a:pt x="563" y="717"/>
                </a:lnTo>
                <a:lnTo>
                  <a:pt x="563" y="784"/>
                </a:lnTo>
                <a:lnTo>
                  <a:pt x="563" y="851"/>
                </a:lnTo>
                <a:lnTo>
                  <a:pt x="563" y="1118"/>
                </a:lnTo>
                <a:lnTo>
                  <a:pt x="563" y="1385"/>
                </a:lnTo>
                <a:lnTo>
                  <a:pt x="563" y="1652"/>
                </a:lnTo>
                <a:lnTo>
                  <a:pt x="563" y="1918"/>
                </a:lnTo>
                <a:lnTo>
                  <a:pt x="563" y="2452"/>
                </a:lnTo>
                <a:lnTo>
                  <a:pt x="563" y="2987"/>
                </a:lnTo>
                <a:lnTo>
                  <a:pt x="563" y="3520"/>
                </a:lnTo>
                <a:lnTo>
                  <a:pt x="563" y="4054"/>
                </a:lnTo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127000" prst="artDeco"/>
          </a:sp3d>
        </xdr:spPr>
        <xdr:txBody>
          <a:bodyPr anchor="ctr"/>
          <a:lstStyle/>
          <a:p>
            <a:endParaRPr lang="en-US"/>
          </a:p>
        </xdr:txBody>
      </xdr:sp>
      <xdr:sp macro="" textlink="">
        <xdr:nvSpPr>
          <xdr:cNvPr id="326" name="Rounded Rectangle 325"/>
          <xdr:cNvSpPr/>
        </xdr:nvSpPr>
        <xdr:spPr>
          <a:xfrm>
            <a:off x="9900840" y="2938391"/>
            <a:ext cx="172173" cy="2522538"/>
          </a:xfrm>
          <a:prstGeom prst="roundRect">
            <a:avLst>
              <a:gd name="adj" fmla="val 48342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327" name="Chart 735"/>
          <xdr:cNvGraphicFramePr>
            <a:graphicFrameLocks/>
          </xdr:cNvGraphicFramePr>
        </xdr:nvGraphicFramePr>
        <xdr:xfrm>
          <a:off x="9066995" y="2893712"/>
          <a:ext cx="1309582" cy="25927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328" name="Oval 327"/>
          <xdr:cNvSpPr/>
        </xdr:nvSpPr>
        <xdr:spPr>
          <a:xfrm>
            <a:off x="9537364" y="5318144"/>
            <a:ext cx="927821" cy="98045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Dashboard Calculations - Locked'!S15">
        <xdr:nvSpPr>
          <xdr:cNvPr id="329" name="TextBox 328"/>
          <xdr:cNvSpPr txBox="1"/>
        </xdr:nvSpPr>
        <xdr:spPr>
          <a:xfrm>
            <a:off x="9508668" y="5594196"/>
            <a:ext cx="975647" cy="390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0E08BC34-B535-4093-B15E-EFF25C2F2905}" type="TxLink">
              <a:rPr lang="en-US" sz="3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"/>
                <a:cs typeface="Arial"/>
              </a:rPr>
              <a:pPr algn="ctr"/>
              <a:t>12%</a:t>
            </a:fld>
            <a:endParaRPr lang="en-US" sz="3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O30">
        <xdr:nvSpPr>
          <xdr:cNvPr id="330" name="TextBox 329"/>
          <xdr:cNvSpPr txBox="1"/>
        </xdr:nvSpPr>
        <xdr:spPr>
          <a:xfrm>
            <a:off x="10369534" y="2776568"/>
            <a:ext cx="2649552" cy="8376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2944A7C-D547-4903-B0FD-471B7D70DE40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Outlook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R15">
        <xdr:nvSpPr>
          <xdr:cNvPr id="331" name="TextBox 330"/>
          <xdr:cNvSpPr txBox="1"/>
        </xdr:nvSpPr>
        <xdr:spPr>
          <a:xfrm>
            <a:off x="10465185" y="3623760"/>
            <a:ext cx="2649552" cy="1161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E5A266AA-3D56-459F-9E84-44D8E676E185}" type="TxLink">
              <a:rPr lang="en-US" sz="6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 pitchFamily="34" charset="0"/>
              </a:rPr>
              <a:pPr algn="ctr"/>
              <a:t>12.1%</a:t>
            </a:fld>
            <a:endParaRPr lang="en-US" sz="6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16</xdr:col>
      <xdr:colOff>217714</xdr:colOff>
      <xdr:row>44</xdr:row>
      <xdr:rowOff>166684</xdr:rowOff>
    </xdr:from>
    <xdr:to>
      <xdr:col>20</xdr:col>
      <xdr:colOff>285749</xdr:colOff>
      <xdr:row>55</xdr:row>
      <xdr:rowOff>27214</xdr:rowOff>
    </xdr:to>
    <xdr:sp macro="" textlink="'Dashboard Calculations - Locked'!R17">
      <xdr:nvSpPr>
        <xdr:cNvPr id="332" name="TextBox 331"/>
        <xdr:cNvSpPr txBox="1"/>
      </xdr:nvSpPr>
      <xdr:spPr>
        <a:xfrm>
          <a:off x="10314214" y="9298778"/>
          <a:ext cx="2496910" cy="1956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fld id="{34E086CE-30B4-46BD-9B9B-B4B4D98BA880}" type="TxLink">
            <a:rPr lang="en-US" sz="13000" b="1" i="0" u="none" strike="noStrike" cap="none" spc="50">
              <a:ln w="11430"/>
              <a:solidFill>
                <a:schemeClr val="tx1">
                  <a:lumMod val="95000"/>
                  <a:lumOff val="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ingdings"/>
            </a:rPr>
            <a:pPr algn="ctr"/>
            <a:t>ò</a:t>
          </a:fld>
          <a:endParaRPr lang="en-US" sz="13000" b="1" cap="none" spc="50">
            <a:ln w="11430"/>
            <a:solidFill>
              <a:schemeClr val="tx1">
                <a:lumMod val="95000"/>
                <a:lumOff val="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513882</xdr:colOff>
      <xdr:row>35</xdr:row>
      <xdr:rowOff>24294</xdr:rowOff>
    </xdr:from>
    <xdr:to>
      <xdr:col>13</xdr:col>
      <xdr:colOff>485978</xdr:colOff>
      <xdr:row>54</xdr:row>
      <xdr:rowOff>177590</xdr:rowOff>
    </xdr:to>
    <xdr:grpSp>
      <xdr:nvGrpSpPr>
        <xdr:cNvPr id="9" name="Group 8"/>
        <xdr:cNvGrpSpPr/>
      </xdr:nvGrpSpPr>
      <xdr:grpSpPr>
        <a:xfrm>
          <a:off x="4759311" y="7172580"/>
          <a:ext cx="4480596" cy="3600439"/>
          <a:chOff x="4552482" y="7434744"/>
          <a:chExt cx="4239296" cy="3772796"/>
        </a:xfrm>
      </xdr:grpSpPr>
      <xdr:sp macro="" textlink="">
        <xdr:nvSpPr>
          <xdr:cNvPr id="334" name="Rounded Rectangle 333"/>
          <xdr:cNvSpPr/>
        </xdr:nvSpPr>
        <xdr:spPr bwMode="auto">
          <a:xfrm>
            <a:off x="4552482" y="7434744"/>
            <a:ext cx="4239296" cy="3772796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7" name="Group 6"/>
          <xdr:cNvGrpSpPr/>
        </xdr:nvGrpSpPr>
        <xdr:grpSpPr>
          <a:xfrm>
            <a:off x="4796631" y="8505888"/>
            <a:ext cx="3650992" cy="1796958"/>
            <a:chOff x="4813300" y="8498744"/>
            <a:chExt cx="3665279" cy="1796958"/>
          </a:xfrm>
        </xdr:grpSpPr>
        <xdr:sp macro="" textlink="">
          <xdr:nvSpPr>
            <xdr:cNvPr id="348" name="Freeform 362"/>
            <xdr:cNvSpPr>
              <a:spLocks/>
            </xdr:cNvSpPr>
          </xdr:nvSpPr>
          <xdr:spPr bwMode="auto">
            <a:xfrm>
              <a:off x="6117333" y="8498744"/>
              <a:ext cx="1057213" cy="659393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49" name="Freeform 367"/>
            <xdr:cNvSpPr>
              <a:spLocks/>
            </xdr:cNvSpPr>
          </xdr:nvSpPr>
          <xdr:spPr bwMode="auto">
            <a:xfrm>
              <a:off x="7047393" y="8600569"/>
              <a:ext cx="1056733" cy="985950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50" name="Freeform 372"/>
            <xdr:cNvSpPr>
              <a:spLocks/>
            </xdr:cNvSpPr>
          </xdr:nvSpPr>
          <xdr:spPr bwMode="auto">
            <a:xfrm>
              <a:off x="7648469" y="9282838"/>
              <a:ext cx="830110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51" name="Freeform 377"/>
            <xdr:cNvSpPr>
              <a:spLocks/>
            </xdr:cNvSpPr>
          </xdr:nvSpPr>
          <xdr:spPr bwMode="auto">
            <a:xfrm>
              <a:off x="4813300" y="9282838"/>
              <a:ext cx="827729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52" name="Freeform 383"/>
            <xdr:cNvSpPr>
              <a:spLocks/>
            </xdr:cNvSpPr>
          </xdr:nvSpPr>
          <xdr:spPr bwMode="auto">
            <a:xfrm>
              <a:off x="5185372" y="8600569"/>
              <a:ext cx="1057182" cy="985950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336" name="Chart 2"/>
          <xdr:cNvGraphicFramePr>
            <a:graphicFrameLocks/>
          </xdr:cNvGraphicFramePr>
        </xdr:nvGraphicFramePr>
        <xdr:xfrm>
          <a:off x="4621934" y="7964881"/>
          <a:ext cx="4048778" cy="27224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'Example Dashboard Conf Page'!J32">
        <xdr:nvSpPr>
          <xdr:cNvPr id="337" name="TextBox 336"/>
          <xdr:cNvSpPr txBox="1"/>
        </xdr:nvSpPr>
        <xdr:spPr bwMode="auto">
          <a:xfrm>
            <a:off x="4868002" y="10769286"/>
            <a:ext cx="3572681" cy="4287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7A58B77-535B-4626-AD21-ECB53B3E9757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J30">
        <xdr:nvSpPr>
          <xdr:cNvPr id="338" name="TextBox 337"/>
          <xdr:cNvSpPr txBox="1"/>
        </xdr:nvSpPr>
        <xdr:spPr bwMode="auto">
          <a:xfrm>
            <a:off x="5000850" y="7520489"/>
            <a:ext cx="3285628" cy="847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3365024-4CD0-4778-8A39-AE33AD1BF625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I15">
        <xdr:nvSpPr>
          <xdr:cNvPr id="339" name="TextBox 338"/>
          <xdr:cNvSpPr txBox="1"/>
        </xdr:nvSpPr>
        <xdr:spPr bwMode="auto">
          <a:xfrm>
            <a:off x="5344837" y="10140486"/>
            <a:ext cx="543257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D436E71-94B8-4D4F-BAF0-37856591353E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18">
        <xdr:nvSpPr>
          <xdr:cNvPr id="340" name="TextBox 339"/>
          <xdr:cNvSpPr txBox="1"/>
        </xdr:nvSpPr>
        <xdr:spPr bwMode="auto">
          <a:xfrm>
            <a:off x="5544106" y="9597433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900E6C9-6C56-40C8-B85B-7A368BE74C3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19">
        <xdr:nvSpPr>
          <xdr:cNvPr id="341" name="TextBox 340"/>
          <xdr:cNvSpPr txBox="1"/>
        </xdr:nvSpPr>
        <xdr:spPr bwMode="auto">
          <a:xfrm>
            <a:off x="6039918" y="9197287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91EA10D-CD6C-4104-BE51-5D0153183C68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20">
        <xdr:nvSpPr>
          <xdr:cNvPr id="342" name="TextBox 341"/>
          <xdr:cNvSpPr txBox="1"/>
        </xdr:nvSpPr>
        <xdr:spPr bwMode="auto">
          <a:xfrm>
            <a:off x="6687554" y="9206815"/>
            <a:ext cx="56223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235D1170-5520-44B5-B269-185297B8283C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30.0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21">
        <xdr:nvSpPr>
          <xdr:cNvPr id="343" name="TextBox 342"/>
          <xdr:cNvSpPr txBox="1"/>
        </xdr:nvSpPr>
        <xdr:spPr bwMode="auto">
          <a:xfrm>
            <a:off x="7173878" y="9606960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2A97C65F-2471-466E-9645-097C4948C3C2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16">
        <xdr:nvSpPr>
          <xdr:cNvPr id="344" name="TextBox 343"/>
          <xdr:cNvSpPr txBox="1"/>
        </xdr:nvSpPr>
        <xdr:spPr bwMode="auto">
          <a:xfrm>
            <a:off x="7344681" y="10140486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E993440-01B8-4FEE-9168-458E47D9D76D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50.0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345" name="Group 28"/>
          <xdr:cNvGrpSpPr>
            <a:grpSpLocks/>
          </xdr:cNvGrpSpPr>
        </xdr:nvGrpSpPr>
        <xdr:grpSpPr bwMode="auto">
          <a:xfrm>
            <a:off x="6118003" y="9764253"/>
            <a:ext cx="1046874" cy="951679"/>
            <a:chOff x="1990724" y="3124200"/>
            <a:chExt cx="1038225" cy="942975"/>
          </a:xfrm>
        </xdr:grpSpPr>
        <xdr:sp macro="" textlink="">
          <xdr:nvSpPr>
            <xdr:cNvPr id="346" name="Oval 345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I17">
          <xdr:nvSpPr>
            <xdr:cNvPr id="347" name="TextBox 346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4F04171E-D7EB-4306-B081-78C9C78A6149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40.0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177067</xdr:colOff>
      <xdr:row>59</xdr:row>
      <xdr:rowOff>116130</xdr:rowOff>
    </xdr:from>
    <xdr:to>
      <xdr:col>6</xdr:col>
      <xdr:colOff>377896</xdr:colOff>
      <xdr:row>79</xdr:row>
      <xdr:rowOff>78575</xdr:rowOff>
    </xdr:to>
    <xdr:grpSp>
      <xdr:nvGrpSpPr>
        <xdr:cNvPr id="354" name="Group 238"/>
        <xdr:cNvGrpSpPr>
          <a:grpSpLocks/>
        </xdr:cNvGrpSpPr>
      </xdr:nvGrpSpPr>
      <xdr:grpSpPr bwMode="auto">
        <a:xfrm>
          <a:off x="177067" y="11618701"/>
          <a:ext cx="4446258" cy="3591017"/>
          <a:chOff x="179161" y="2687486"/>
          <a:chExt cx="4259035" cy="3769178"/>
        </a:xfrm>
      </xdr:grpSpPr>
      <xdr:sp macro="" textlink="">
        <xdr:nvSpPr>
          <xdr:cNvPr id="355" name="Rounded Rectangle 354"/>
          <xdr:cNvSpPr/>
        </xdr:nvSpPr>
        <xdr:spPr>
          <a:xfrm>
            <a:off x="182630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356" name="Group 427"/>
          <xdr:cNvGrpSpPr>
            <a:grpSpLocks/>
          </xdr:cNvGrpSpPr>
        </xdr:nvGrpSpPr>
        <xdr:grpSpPr bwMode="auto">
          <a:xfrm>
            <a:off x="443139" y="3753976"/>
            <a:ext cx="3680279" cy="1795402"/>
            <a:chOff x="193063" y="1155645"/>
            <a:chExt cx="3658893" cy="1807321"/>
          </a:xfrm>
        </xdr:grpSpPr>
        <xdr:sp macro="" textlink="">
          <xdr:nvSpPr>
            <xdr:cNvPr id="369" name="Freeform 362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70" name="Freeform 367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71" name="Freeform 372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72" name="Freeform 377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73" name="Freeform 383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357" name="Chart 2"/>
          <xdr:cNvGraphicFramePr>
            <a:graphicFrameLocks/>
          </xdr:cNvGraphicFramePr>
        </xdr:nvGraphicFramePr>
        <xdr:xfrm>
          <a:off x="252639" y="3220575"/>
          <a:ext cx="4064454" cy="27200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'Example Dashboard Conf Page'!E44">
        <xdr:nvSpPr>
          <xdr:cNvPr id="358" name="TextBox 357"/>
          <xdr:cNvSpPr txBox="1"/>
        </xdr:nvSpPr>
        <xdr:spPr>
          <a:xfrm>
            <a:off x="498280" y="6022551"/>
            <a:ext cx="3586939" cy="42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210D86C-079C-4B41-9D5E-F4665222F0B8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E42">
        <xdr:nvSpPr>
          <xdr:cNvPr id="359" name="TextBox 358"/>
          <xdr:cNvSpPr txBox="1"/>
        </xdr:nvSpPr>
        <xdr:spPr>
          <a:xfrm>
            <a:off x="632193" y="2776568"/>
            <a:ext cx="3299983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3B2B4AE-E481-47B9-AAC9-1FBC41911736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Demand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B26">
        <xdr:nvSpPr>
          <xdr:cNvPr id="360" name="TextBox 359"/>
          <xdr:cNvSpPr txBox="1"/>
        </xdr:nvSpPr>
        <xdr:spPr>
          <a:xfrm>
            <a:off x="976539" y="5394296"/>
            <a:ext cx="54521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469789E-69E8-4739-B1E2-03F62E6961A5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29">
        <xdr:nvSpPr>
          <xdr:cNvPr id="361" name="TextBox 360"/>
          <xdr:cNvSpPr txBox="1"/>
        </xdr:nvSpPr>
        <xdr:spPr>
          <a:xfrm>
            <a:off x="1177407" y="4851713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8F97BCD-B202-41DB-B543-938575A2DF57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30">
        <xdr:nvSpPr>
          <xdr:cNvPr id="362" name="TextBox 361"/>
          <xdr:cNvSpPr txBox="1"/>
        </xdr:nvSpPr>
        <xdr:spPr>
          <a:xfrm>
            <a:off x="1674796" y="4451914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BD923D6-9904-4A79-AD7C-D0460DC908E1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31">
        <xdr:nvSpPr>
          <xdr:cNvPr id="363" name="TextBox 362"/>
          <xdr:cNvSpPr txBox="1"/>
        </xdr:nvSpPr>
        <xdr:spPr>
          <a:xfrm>
            <a:off x="2325227" y="4461433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BE449AC-9924-43C9-ACD5-1492F5243FE2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32">
        <xdr:nvSpPr>
          <xdr:cNvPr id="364" name="TextBox 363"/>
          <xdr:cNvSpPr txBox="1"/>
        </xdr:nvSpPr>
        <xdr:spPr>
          <a:xfrm>
            <a:off x="2813051" y="4861232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92A87F4-CB02-491A-A48A-72E45FEF0566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27">
        <xdr:nvSpPr>
          <xdr:cNvPr id="365" name="TextBox 364"/>
          <xdr:cNvSpPr txBox="1"/>
        </xdr:nvSpPr>
        <xdr:spPr>
          <a:xfrm>
            <a:off x="2985224" y="5394296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0FB20F9-14E4-4BD9-98F3-E48975EB6233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366" name="Group 28"/>
          <xdr:cNvGrpSpPr>
            <a:grpSpLocks/>
          </xdr:cNvGrpSpPr>
        </xdr:nvGrpSpPr>
        <xdr:grpSpPr bwMode="auto">
          <a:xfrm>
            <a:off x="1753507" y="5018389"/>
            <a:ext cx="1050471" cy="950855"/>
            <a:chOff x="1990724" y="3124200"/>
            <a:chExt cx="1038225" cy="942975"/>
          </a:xfrm>
        </xdr:grpSpPr>
        <xdr:sp macro="" textlink="">
          <xdr:nvSpPr>
            <xdr:cNvPr id="367" name="Oval 366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B28">
          <xdr:nvSpPr>
            <xdr:cNvPr id="368" name="TextBox 367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210E3F3A-0E16-4E62-A5EB-B7C928FE4C16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6.6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152041</xdr:colOff>
      <xdr:row>56</xdr:row>
      <xdr:rowOff>81299</xdr:rowOff>
    </xdr:from>
    <xdr:to>
      <xdr:col>7</xdr:col>
      <xdr:colOff>321969</xdr:colOff>
      <xdr:row>59</xdr:row>
      <xdr:rowOff>148126</xdr:rowOff>
    </xdr:to>
    <xdr:sp macro="" textlink="">
      <xdr:nvSpPr>
        <xdr:cNvPr id="374" name="TextBox 373"/>
        <xdr:cNvSpPr txBox="1"/>
      </xdr:nvSpPr>
      <xdr:spPr bwMode="auto">
        <a:xfrm>
          <a:off x="152041" y="11499393"/>
          <a:ext cx="4801459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3200" b="1">
              <a:latin typeface="Arial" pitchFamily="34" charset="0"/>
              <a:cs typeface="Arial" pitchFamily="34" charset="0"/>
            </a:rPr>
            <a:t>Region</a:t>
          </a:r>
          <a:r>
            <a:rPr lang="en-US" sz="3200" b="1" baseline="0">
              <a:latin typeface="Arial" pitchFamily="34" charset="0"/>
              <a:cs typeface="Arial" pitchFamily="34" charset="0"/>
            </a:rPr>
            <a:t> #3</a:t>
          </a:r>
          <a:endParaRPr lang="en-US" sz="3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18881</xdr:colOff>
      <xdr:row>59</xdr:row>
      <xdr:rowOff>119544</xdr:rowOff>
    </xdr:from>
    <xdr:to>
      <xdr:col>20</xdr:col>
      <xdr:colOff>598196</xdr:colOff>
      <xdr:row>79</xdr:row>
      <xdr:rowOff>82340</xdr:rowOff>
    </xdr:to>
    <xdr:grpSp>
      <xdr:nvGrpSpPr>
        <xdr:cNvPr id="375" name="Group 235"/>
        <xdr:cNvGrpSpPr>
          <a:grpSpLocks/>
        </xdr:cNvGrpSpPr>
      </xdr:nvGrpSpPr>
      <xdr:grpSpPr bwMode="auto">
        <a:xfrm>
          <a:off x="9416881" y="11622115"/>
          <a:ext cx="4443744" cy="3591368"/>
          <a:chOff x="8973019" y="2690897"/>
          <a:chExt cx="4256500" cy="3769529"/>
        </a:xfrm>
      </xdr:grpSpPr>
      <xdr:sp macro="" textlink="">
        <xdr:nvSpPr>
          <xdr:cNvPr id="376" name="Rounded Rectangle 375"/>
          <xdr:cNvSpPr/>
        </xdr:nvSpPr>
        <xdr:spPr>
          <a:xfrm>
            <a:off x="8973019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377" name="Freeform 23"/>
          <xdr:cNvSpPr>
            <a:spLocks/>
          </xdr:cNvSpPr>
        </xdr:nvSpPr>
        <xdr:spPr bwMode="auto">
          <a:xfrm>
            <a:off x="9422582" y="2795606"/>
            <a:ext cx="1166951" cy="3617225"/>
          </a:xfrm>
          <a:custGeom>
            <a:avLst/>
            <a:gdLst/>
            <a:ahLst/>
            <a:cxnLst>
              <a:cxn ang="0">
                <a:pos x="470" y="4101"/>
              </a:cxn>
              <a:cxn ang="0">
                <a:pos x="354" y="4181"/>
              </a:cxn>
              <a:cxn ang="0">
                <a:pos x="225" y="4306"/>
              </a:cxn>
              <a:cxn ang="0">
                <a:pos x="154" y="4402"/>
              </a:cxn>
              <a:cxn ang="0">
                <a:pos x="97" y="4505"/>
              </a:cxn>
              <a:cxn ang="0">
                <a:pos x="51" y="4615"/>
              </a:cxn>
              <a:cxn ang="0">
                <a:pos x="19" y="4731"/>
              </a:cxn>
              <a:cxn ang="0">
                <a:pos x="3" y="4849"/>
              </a:cxn>
              <a:cxn ang="0">
                <a:pos x="1" y="4971"/>
              </a:cxn>
              <a:cxn ang="0">
                <a:pos x="17" y="5094"/>
              </a:cxn>
              <a:cxn ang="0">
                <a:pos x="47" y="5215"/>
              </a:cxn>
              <a:cxn ang="0">
                <a:pos x="92" y="5329"/>
              </a:cxn>
              <a:cxn ang="0">
                <a:pos x="150" y="5435"/>
              </a:cxn>
              <a:cxn ang="0">
                <a:pos x="259" y="5576"/>
              </a:cxn>
              <a:cxn ang="0">
                <a:pos x="393" y="5693"/>
              </a:cxn>
              <a:cxn ang="0">
                <a:pos x="493" y="5756"/>
              </a:cxn>
              <a:cxn ang="0">
                <a:pos x="601" y="5806"/>
              </a:cxn>
              <a:cxn ang="0">
                <a:pos x="716" y="5842"/>
              </a:cxn>
              <a:cxn ang="0">
                <a:pos x="835" y="5862"/>
              </a:cxn>
              <a:cxn ang="0">
                <a:pos x="959" y="5867"/>
              </a:cxn>
              <a:cxn ang="0">
                <a:pos x="1081" y="5857"/>
              </a:cxn>
              <a:cxn ang="0">
                <a:pos x="1199" y="5831"/>
              </a:cxn>
              <a:cxn ang="0">
                <a:pos x="1311" y="5790"/>
              </a:cxn>
              <a:cxn ang="0">
                <a:pos x="1416" y="5735"/>
              </a:cxn>
              <a:cxn ang="0">
                <a:pos x="1513" y="5668"/>
              </a:cxn>
              <a:cxn ang="0">
                <a:pos x="1667" y="5515"/>
              </a:cxn>
              <a:cxn ang="0">
                <a:pos x="1745" y="5401"/>
              </a:cxn>
              <a:cxn ang="0">
                <a:pos x="1800" y="5292"/>
              </a:cxn>
              <a:cxn ang="0">
                <a:pos x="1839" y="5176"/>
              </a:cxn>
              <a:cxn ang="0">
                <a:pos x="1865" y="5053"/>
              </a:cxn>
              <a:cxn ang="0">
                <a:pos x="1874" y="4930"/>
              </a:cxn>
              <a:cxn ang="0">
                <a:pos x="1867" y="4809"/>
              </a:cxn>
              <a:cxn ang="0">
                <a:pos x="1846" y="4691"/>
              </a:cxn>
              <a:cxn ang="0">
                <a:pos x="1810" y="4578"/>
              </a:cxn>
              <a:cxn ang="0">
                <a:pos x="1761" y="4470"/>
              </a:cxn>
              <a:cxn ang="0">
                <a:pos x="1698" y="4369"/>
              </a:cxn>
              <a:cxn ang="0">
                <a:pos x="1623" y="4276"/>
              </a:cxn>
              <a:cxn ang="0">
                <a:pos x="1472" y="4145"/>
              </a:cxn>
              <a:cxn ang="0">
                <a:pos x="1368" y="4081"/>
              </a:cxn>
              <a:cxn ang="0">
                <a:pos x="1312" y="2452"/>
              </a:cxn>
              <a:cxn ang="0">
                <a:pos x="1312" y="784"/>
              </a:cxn>
              <a:cxn ang="0">
                <a:pos x="1312" y="569"/>
              </a:cxn>
              <a:cxn ang="0">
                <a:pos x="1312" y="521"/>
              </a:cxn>
              <a:cxn ang="0">
                <a:pos x="1312" y="408"/>
              </a:cxn>
              <a:cxn ang="0">
                <a:pos x="1309" y="344"/>
              </a:cxn>
              <a:cxn ang="0">
                <a:pos x="1304" y="298"/>
              </a:cxn>
              <a:cxn ang="0">
                <a:pos x="1270" y="204"/>
              </a:cxn>
              <a:cxn ang="0">
                <a:pos x="1214" y="123"/>
              </a:cxn>
              <a:cxn ang="0">
                <a:pos x="1140" y="60"/>
              </a:cxn>
              <a:cxn ang="0">
                <a:pos x="1053" y="18"/>
              </a:cxn>
              <a:cxn ang="0">
                <a:pos x="955" y="0"/>
              </a:cxn>
              <a:cxn ang="0">
                <a:pos x="854" y="9"/>
              </a:cxn>
              <a:cxn ang="0">
                <a:pos x="763" y="43"/>
              </a:cxn>
              <a:cxn ang="0">
                <a:pos x="683" y="100"/>
              </a:cxn>
              <a:cxn ang="0">
                <a:pos x="620" y="176"/>
              </a:cxn>
              <a:cxn ang="0">
                <a:pos x="580" y="265"/>
              </a:cxn>
              <a:cxn ang="0">
                <a:pos x="566" y="331"/>
              </a:cxn>
              <a:cxn ang="0">
                <a:pos x="563" y="378"/>
              </a:cxn>
              <a:cxn ang="0">
                <a:pos x="562" y="493"/>
              </a:cxn>
              <a:cxn ang="0">
                <a:pos x="562" y="556"/>
              </a:cxn>
              <a:cxn ang="0">
                <a:pos x="563" y="651"/>
              </a:cxn>
              <a:cxn ang="0">
                <a:pos x="563" y="1652"/>
              </a:cxn>
            </a:cxnLst>
            <a:rect l="0" t="0" r="r" b="b"/>
            <a:pathLst>
              <a:path w="1874" h="5869">
                <a:moveTo>
                  <a:pt x="563" y="4054"/>
                </a:moveTo>
                <a:lnTo>
                  <a:pt x="544" y="4063"/>
                </a:lnTo>
                <a:lnTo>
                  <a:pt x="525" y="4072"/>
                </a:lnTo>
                <a:lnTo>
                  <a:pt x="506" y="4081"/>
                </a:lnTo>
                <a:lnTo>
                  <a:pt x="488" y="4091"/>
                </a:lnTo>
                <a:lnTo>
                  <a:pt x="470" y="4101"/>
                </a:lnTo>
                <a:lnTo>
                  <a:pt x="453" y="4112"/>
                </a:lnTo>
                <a:lnTo>
                  <a:pt x="436" y="4122"/>
                </a:lnTo>
                <a:lnTo>
                  <a:pt x="418" y="4134"/>
                </a:lnTo>
                <a:lnTo>
                  <a:pt x="402" y="4145"/>
                </a:lnTo>
                <a:lnTo>
                  <a:pt x="385" y="4157"/>
                </a:lnTo>
                <a:lnTo>
                  <a:pt x="354" y="4181"/>
                </a:lnTo>
                <a:lnTo>
                  <a:pt x="323" y="4207"/>
                </a:lnTo>
                <a:lnTo>
                  <a:pt x="294" y="4234"/>
                </a:lnTo>
                <a:lnTo>
                  <a:pt x="266" y="4262"/>
                </a:lnTo>
                <a:lnTo>
                  <a:pt x="252" y="4276"/>
                </a:lnTo>
                <a:lnTo>
                  <a:pt x="238" y="4292"/>
                </a:lnTo>
                <a:lnTo>
                  <a:pt x="225" y="4306"/>
                </a:lnTo>
                <a:lnTo>
                  <a:pt x="212" y="4321"/>
                </a:lnTo>
                <a:lnTo>
                  <a:pt x="201" y="4336"/>
                </a:lnTo>
                <a:lnTo>
                  <a:pt x="188" y="4353"/>
                </a:lnTo>
                <a:lnTo>
                  <a:pt x="177" y="4369"/>
                </a:lnTo>
                <a:lnTo>
                  <a:pt x="165" y="4385"/>
                </a:lnTo>
                <a:lnTo>
                  <a:pt x="154" y="4402"/>
                </a:lnTo>
                <a:lnTo>
                  <a:pt x="144" y="4419"/>
                </a:lnTo>
                <a:lnTo>
                  <a:pt x="134" y="4435"/>
                </a:lnTo>
                <a:lnTo>
                  <a:pt x="123" y="4452"/>
                </a:lnTo>
                <a:lnTo>
                  <a:pt x="115" y="4470"/>
                </a:lnTo>
                <a:lnTo>
                  <a:pt x="104" y="4487"/>
                </a:lnTo>
                <a:lnTo>
                  <a:pt x="97" y="4505"/>
                </a:lnTo>
                <a:lnTo>
                  <a:pt x="88" y="4523"/>
                </a:lnTo>
                <a:lnTo>
                  <a:pt x="80" y="4541"/>
                </a:lnTo>
                <a:lnTo>
                  <a:pt x="71" y="4559"/>
                </a:lnTo>
                <a:lnTo>
                  <a:pt x="65" y="4578"/>
                </a:lnTo>
                <a:lnTo>
                  <a:pt x="57" y="4596"/>
                </a:lnTo>
                <a:lnTo>
                  <a:pt x="51" y="4615"/>
                </a:lnTo>
                <a:lnTo>
                  <a:pt x="45" y="4634"/>
                </a:lnTo>
                <a:lnTo>
                  <a:pt x="40" y="4652"/>
                </a:lnTo>
                <a:lnTo>
                  <a:pt x="33" y="4672"/>
                </a:lnTo>
                <a:lnTo>
                  <a:pt x="28" y="4691"/>
                </a:lnTo>
                <a:lnTo>
                  <a:pt x="24" y="4710"/>
                </a:lnTo>
                <a:lnTo>
                  <a:pt x="19" y="4731"/>
                </a:lnTo>
                <a:lnTo>
                  <a:pt x="15" y="4750"/>
                </a:lnTo>
                <a:lnTo>
                  <a:pt x="13" y="4769"/>
                </a:lnTo>
                <a:lnTo>
                  <a:pt x="9" y="4790"/>
                </a:lnTo>
                <a:lnTo>
                  <a:pt x="7" y="4809"/>
                </a:lnTo>
                <a:lnTo>
                  <a:pt x="5" y="4830"/>
                </a:lnTo>
                <a:lnTo>
                  <a:pt x="3" y="4849"/>
                </a:lnTo>
                <a:lnTo>
                  <a:pt x="1" y="4869"/>
                </a:lnTo>
                <a:lnTo>
                  <a:pt x="1" y="4890"/>
                </a:lnTo>
                <a:lnTo>
                  <a:pt x="0" y="4911"/>
                </a:lnTo>
                <a:lnTo>
                  <a:pt x="0" y="4930"/>
                </a:lnTo>
                <a:lnTo>
                  <a:pt x="1" y="4950"/>
                </a:lnTo>
                <a:lnTo>
                  <a:pt x="1" y="4971"/>
                </a:lnTo>
                <a:lnTo>
                  <a:pt x="3" y="4991"/>
                </a:lnTo>
                <a:lnTo>
                  <a:pt x="5" y="5012"/>
                </a:lnTo>
                <a:lnTo>
                  <a:pt x="7" y="5033"/>
                </a:lnTo>
                <a:lnTo>
                  <a:pt x="9" y="5053"/>
                </a:lnTo>
                <a:lnTo>
                  <a:pt x="13" y="5074"/>
                </a:lnTo>
                <a:lnTo>
                  <a:pt x="17" y="5094"/>
                </a:lnTo>
                <a:lnTo>
                  <a:pt x="21" y="5115"/>
                </a:lnTo>
                <a:lnTo>
                  <a:pt x="24" y="5135"/>
                </a:lnTo>
                <a:lnTo>
                  <a:pt x="29" y="5156"/>
                </a:lnTo>
                <a:lnTo>
                  <a:pt x="35" y="5176"/>
                </a:lnTo>
                <a:lnTo>
                  <a:pt x="41" y="5196"/>
                </a:lnTo>
                <a:lnTo>
                  <a:pt x="47" y="5215"/>
                </a:lnTo>
                <a:lnTo>
                  <a:pt x="54" y="5235"/>
                </a:lnTo>
                <a:lnTo>
                  <a:pt x="60" y="5255"/>
                </a:lnTo>
                <a:lnTo>
                  <a:pt x="68" y="5274"/>
                </a:lnTo>
                <a:lnTo>
                  <a:pt x="75" y="5292"/>
                </a:lnTo>
                <a:lnTo>
                  <a:pt x="83" y="5311"/>
                </a:lnTo>
                <a:lnTo>
                  <a:pt x="92" y="5329"/>
                </a:lnTo>
                <a:lnTo>
                  <a:pt x="101" y="5347"/>
                </a:lnTo>
                <a:lnTo>
                  <a:pt x="109" y="5365"/>
                </a:lnTo>
                <a:lnTo>
                  <a:pt x="120" y="5383"/>
                </a:lnTo>
                <a:lnTo>
                  <a:pt x="130" y="5401"/>
                </a:lnTo>
                <a:lnTo>
                  <a:pt x="140" y="5418"/>
                </a:lnTo>
                <a:lnTo>
                  <a:pt x="150" y="5435"/>
                </a:lnTo>
                <a:lnTo>
                  <a:pt x="162" y="5451"/>
                </a:lnTo>
                <a:lnTo>
                  <a:pt x="172" y="5468"/>
                </a:lnTo>
                <a:lnTo>
                  <a:pt x="183" y="5485"/>
                </a:lnTo>
                <a:lnTo>
                  <a:pt x="207" y="5515"/>
                </a:lnTo>
                <a:lnTo>
                  <a:pt x="233" y="5546"/>
                </a:lnTo>
                <a:lnTo>
                  <a:pt x="259" y="5576"/>
                </a:lnTo>
                <a:lnTo>
                  <a:pt x="287" y="5604"/>
                </a:lnTo>
                <a:lnTo>
                  <a:pt x="317" y="5631"/>
                </a:lnTo>
                <a:lnTo>
                  <a:pt x="346" y="5657"/>
                </a:lnTo>
                <a:lnTo>
                  <a:pt x="362" y="5668"/>
                </a:lnTo>
                <a:lnTo>
                  <a:pt x="378" y="5681"/>
                </a:lnTo>
                <a:lnTo>
                  <a:pt x="393" y="5693"/>
                </a:lnTo>
                <a:lnTo>
                  <a:pt x="409" y="5703"/>
                </a:lnTo>
                <a:lnTo>
                  <a:pt x="426" y="5714"/>
                </a:lnTo>
                <a:lnTo>
                  <a:pt x="443" y="5725"/>
                </a:lnTo>
                <a:lnTo>
                  <a:pt x="459" y="5735"/>
                </a:lnTo>
                <a:lnTo>
                  <a:pt x="476" y="5745"/>
                </a:lnTo>
                <a:lnTo>
                  <a:pt x="493" y="5756"/>
                </a:lnTo>
                <a:lnTo>
                  <a:pt x="511" y="5765"/>
                </a:lnTo>
                <a:lnTo>
                  <a:pt x="529" y="5774"/>
                </a:lnTo>
                <a:lnTo>
                  <a:pt x="547" y="5781"/>
                </a:lnTo>
                <a:lnTo>
                  <a:pt x="565" y="5790"/>
                </a:lnTo>
                <a:lnTo>
                  <a:pt x="582" y="5798"/>
                </a:lnTo>
                <a:lnTo>
                  <a:pt x="601" y="5806"/>
                </a:lnTo>
                <a:lnTo>
                  <a:pt x="619" y="5812"/>
                </a:lnTo>
                <a:lnTo>
                  <a:pt x="638" y="5818"/>
                </a:lnTo>
                <a:lnTo>
                  <a:pt x="657" y="5825"/>
                </a:lnTo>
                <a:lnTo>
                  <a:pt x="676" y="5831"/>
                </a:lnTo>
                <a:lnTo>
                  <a:pt x="695" y="5836"/>
                </a:lnTo>
                <a:lnTo>
                  <a:pt x="716" y="5842"/>
                </a:lnTo>
                <a:lnTo>
                  <a:pt x="735" y="5845"/>
                </a:lnTo>
                <a:lnTo>
                  <a:pt x="754" y="5851"/>
                </a:lnTo>
                <a:lnTo>
                  <a:pt x="774" y="5853"/>
                </a:lnTo>
                <a:lnTo>
                  <a:pt x="795" y="5857"/>
                </a:lnTo>
                <a:lnTo>
                  <a:pt x="815" y="5860"/>
                </a:lnTo>
                <a:lnTo>
                  <a:pt x="835" y="5862"/>
                </a:lnTo>
                <a:lnTo>
                  <a:pt x="856" y="5865"/>
                </a:lnTo>
                <a:lnTo>
                  <a:pt x="876" y="5866"/>
                </a:lnTo>
                <a:lnTo>
                  <a:pt x="896" y="5867"/>
                </a:lnTo>
                <a:lnTo>
                  <a:pt x="917" y="5867"/>
                </a:lnTo>
                <a:lnTo>
                  <a:pt x="937" y="5869"/>
                </a:lnTo>
                <a:lnTo>
                  <a:pt x="959" y="5867"/>
                </a:lnTo>
                <a:lnTo>
                  <a:pt x="979" y="5867"/>
                </a:lnTo>
                <a:lnTo>
                  <a:pt x="999" y="5866"/>
                </a:lnTo>
                <a:lnTo>
                  <a:pt x="1020" y="5865"/>
                </a:lnTo>
                <a:lnTo>
                  <a:pt x="1040" y="5862"/>
                </a:lnTo>
                <a:lnTo>
                  <a:pt x="1060" y="5860"/>
                </a:lnTo>
                <a:lnTo>
                  <a:pt x="1081" y="5857"/>
                </a:lnTo>
                <a:lnTo>
                  <a:pt x="1101" y="5853"/>
                </a:lnTo>
                <a:lnTo>
                  <a:pt x="1120" y="5851"/>
                </a:lnTo>
                <a:lnTo>
                  <a:pt x="1140" y="5845"/>
                </a:lnTo>
                <a:lnTo>
                  <a:pt x="1159" y="5842"/>
                </a:lnTo>
                <a:lnTo>
                  <a:pt x="1179" y="5836"/>
                </a:lnTo>
                <a:lnTo>
                  <a:pt x="1199" y="5831"/>
                </a:lnTo>
                <a:lnTo>
                  <a:pt x="1218" y="5825"/>
                </a:lnTo>
                <a:lnTo>
                  <a:pt x="1237" y="5818"/>
                </a:lnTo>
                <a:lnTo>
                  <a:pt x="1255" y="5812"/>
                </a:lnTo>
                <a:lnTo>
                  <a:pt x="1274" y="5806"/>
                </a:lnTo>
                <a:lnTo>
                  <a:pt x="1292" y="5798"/>
                </a:lnTo>
                <a:lnTo>
                  <a:pt x="1311" y="5790"/>
                </a:lnTo>
                <a:lnTo>
                  <a:pt x="1328" y="5781"/>
                </a:lnTo>
                <a:lnTo>
                  <a:pt x="1346" y="5774"/>
                </a:lnTo>
                <a:lnTo>
                  <a:pt x="1364" y="5765"/>
                </a:lnTo>
                <a:lnTo>
                  <a:pt x="1382" y="5756"/>
                </a:lnTo>
                <a:lnTo>
                  <a:pt x="1398" y="5745"/>
                </a:lnTo>
                <a:lnTo>
                  <a:pt x="1416" y="5735"/>
                </a:lnTo>
                <a:lnTo>
                  <a:pt x="1433" y="5725"/>
                </a:lnTo>
                <a:lnTo>
                  <a:pt x="1449" y="5714"/>
                </a:lnTo>
                <a:lnTo>
                  <a:pt x="1466" y="5703"/>
                </a:lnTo>
                <a:lnTo>
                  <a:pt x="1481" y="5693"/>
                </a:lnTo>
                <a:lnTo>
                  <a:pt x="1498" y="5681"/>
                </a:lnTo>
                <a:lnTo>
                  <a:pt x="1513" y="5668"/>
                </a:lnTo>
                <a:lnTo>
                  <a:pt x="1528" y="5657"/>
                </a:lnTo>
                <a:lnTo>
                  <a:pt x="1559" y="5631"/>
                </a:lnTo>
                <a:lnTo>
                  <a:pt x="1588" y="5604"/>
                </a:lnTo>
                <a:lnTo>
                  <a:pt x="1614" y="5576"/>
                </a:lnTo>
                <a:lnTo>
                  <a:pt x="1641" y="5546"/>
                </a:lnTo>
                <a:lnTo>
                  <a:pt x="1667" y="5515"/>
                </a:lnTo>
                <a:lnTo>
                  <a:pt x="1691" y="5485"/>
                </a:lnTo>
                <a:lnTo>
                  <a:pt x="1702" y="5468"/>
                </a:lnTo>
                <a:lnTo>
                  <a:pt x="1714" y="5451"/>
                </a:lnTo>
                <a:lnTo>
                  <a:pt x="1725" y="5435"/>
                </a:lnTo>
                <a:lnTo>
                  <a:pt x="1735" y="5418"/>
                </a:lnTo>
                <a:lnTo>
                  <a:pt x="1745" y="5401"/>
                </a:lnTo>
                <a:lnTo>
                  <a:pt x="1756" y="5383"/>
                </a:lnTo>
                <a:lnTo>
                  <a:pt x="1764" y="5365"/>
                </a:lnTo>
                <a:lnTo>
                  <a:pt x="1775" y="5347"/>
                </a:lnTo>
                <a:lnTo>
                  <a:pt x="1784" y="5329"/>
                </a:lnTo>
                <a:lnTo>
                  <a:pt x="1791" y="5311"/>
                </a:lnTo>
                <a:lnTo>
                  <a:pt x="1800" y="5292"/>
                </a:lnTo>
                <a:lnTo>
                  <a:pt x="1808" y="5274"/>
                </a:lnTo>
                <a:lnTo>
                  <a:pt x="1814" y="5255"/>
                </a:lnTo>
                <a:lnTo>
                  <a:pt x="1822" y="5235"/>
                </a:lnTo>
                <a:lnTo>
                  <a:pt x="1828" y="5215"/>
                </a:lnTo>
                <a:lnTo>
                  <a:pt x="1834" y="5196"/>
                </a:lnTo>
                <a:lnTo>
                  <a:pt x="1839" y="5176"/>
                </a:lnTo>
                <a:lnTo>
                  <a:pt x="1846" y="5156"/>
                </a:lnTo>
                <a:lnTo>
                  <a:pt x="1850" y="5135"/>
                </a:lnTo>
                <a:lnTo>
                  <a:pt x="1855" y="5115"/>
                </a:lnTo>
                <a:lnTo>
                  <a:pt x="1859" y="5094"/>
                </a:lnTo>
                <a:lnTo>
                  <a:pt x="1862" y="5074"/>
                </a:lnTo>
                <a:lnTo>
                  <a:pt x="1865" y="5053"/>
                </a:lnTo>
                <a:lnTo>
                  <a:pt x="1867" y="5033"/>
                </a:lnTo>
                <a:lnTo>
                  <a:pt x="1870" y="5012"/>
                </a:lnTo>
                <a:lnTo>
                  <a:pt x="1871" y="4991"/>
                </a:lnTo>
                <a:lnTo>
                  <a:pt x="1873" y="4971"/>
                </a:lnTo>
                <a:lnTo>
                  <a:pt x="1874" y="4950"/>
                </a:lnTo>
                <a:lnTo>
                  <a:pt x="1874" y="4930"/>
                </a:lnTo>
                <a:lnTo>
                  <a:pt x="1874" y="4911"/>
                </a:lnTo>
                <a:lnTo>
                  <a:pt x="1874" y="4890"/>
                </a:lnTo>
                <a:lnTo>
                  <a:pt x="1873" y="4869"/>
                </a:lnTo>
                <a:lnTo>
                  <a:pt x="1871" y="4849"/>
                </a:lnTo>
                <a:lnTo>
                  <a:pt x="1870" y="4830"/>
                </a:lnTo>
                <a:lnTo>
                  <a:pt x="1867" y="4809"/>
                </a:lnTo>
                <a:lnTo>
                  <a:pt x="1865" y="4790"/>
                </a:lnTo>
                <a:lnTo>
                  <a:pt x="1862" y="4769"/>
                </a:lnTo>
                <a:lnTo>
                  <a:pt x="1859" y="4750"/>
                </a:lnTo>
                <a:lnTo>
                  <a:pt x="1855" y="4731"/>
                </a:lnTo>
                <a:lnTo>
                  <a:pt x="1851" y="4710"/>
                </a:lnTo>
                <a:lnTo>
                  <a:pt x="1846" y="4691"/>
                </a:lnTo>
                <a:lnTo>
                  <a:pt x="1841" y="4672"/>
                </a:lnTo>
                <a:lnTo>
                  <a:pt x="1836" y="4652"/>
                </a:lnTo>
                <a:lnTo>
                  <a:pt x="1831" y="4634"/>
                </a:lnTo>
                <a:lnTo>
                  <a:pt x="1824" y="4615"/>
                </a:lnTo>
                <a:lnTo>
                  <a:pt x="1818" y="4596"/>
                </a:lnTo>
                <a:lnTo>
                  <a:pt x="1810" y="4578"/>
                </a:lnTo>
                <a:lnTo>
                  <a:pt x="1803" y="4559"/>
                </a:lnTo>
                <a:lnTo>
                  <a:pt x="1795" y="4541"/>
                </a:lnTo>
                <a:lnTo>
                  <a:pt x="1787" y="4523"/>
                </a:lnTo>
                <a:lnTo>
                  <a:pt x="1778" y="4505"/>
                </a:lnTo>
                <a:lnTo>
                  <a:pt x="1770" y="4487"/>
                </a:lnTo>
                <a:lnTo>
                  <a:pt x="1761" y="4470"/>
                </a:lnTo>
                <a:lnTo>
                  <a:pt x="1751" y="4452"/>
                </a:lnTo>
                <a:lnTo>
                  <a:pt x="1742" y="4435"/>
                </a:lnTo>
                <a:lnTo>
                  <a:pt x="1731" y="4419"/>
                </a:lnTo>
                <a:lnTo>
                  <a:pt x="1720" y="4402"/>
                </a:lnTo>
                <a:lnTo>
                  <a:pt x="1710" y="4385"/>
                </a:lnTo>
                <a:lnTo>
                  <a:pt x="1698" y="4369"/>
                </a:lnTo>
                <a:lnTo>
                  <a:pt x="1687" y="4353"/>
                </a:lnTo>
                <a:lnTo>
                  <a:pt x="1674" y="4336"/>
                </a:lnTo>
                <a:lnTo>
                  <a:pt x="1662" y="4321"/>
                </a:lnTo>
                <a:lnTo>
                  <a:pt x="1649" y="4306"/>
                </a:lnTo>
                <a:lnTo>
                  <a:pt x="1636" y="4292"/>
                </a:lnTo>
                <a:lnTo>
                  <a:pt x="1623" y="4276"/>
                </a:lnTo>
                <a:lnTo>
                  <a:pt x="1609" y="4262"/>
                </a:lnTo>
                <a:lnTo>
                  <a:pt x="1581" y="4234"/>
                </a:lnTo>
                <a:lnTo>
                  <a:pt x="1552" y="4207"/>
                </a:lnTo>
                <a:lnTo>
                  <a:pt x="1520" y="4181"/>
                </a:lnTo>
                <a:lnTo>
                  <a:pt x="1489" y="4157"/>
                </a:lnTo>
                <a:lnTo>
                  <a:pt x="1472" y="4145"/>
                </a:lnTo>
                <a:lnTo>
                  <a:pt x="1456" y="4134"/>
                </a:lnTo>
                <a:lnTo>
                  <a:pt x="1439" y="4122"/>
                </a:lnTo>
                <a:lnTo>
                  <a:pt x="1421" y="4112"/>
                </a:lnTo>
                <a:lnTo>
                  <a:pt x="1405" y="4101"/>
                </a:lnTo>
                <a:lnTo>
                  <a:pt x="1386" y="4091"/>
                </a:lnTo>
                <a:lnTo>
                  <a:pt x="1368" y="4081"/>
                </a:lnTo>
                <a:lnTo>
                  <a:pt x="1350" y="4072"/>
                </a:lnTo>
                <a:lnTo>
                  <a:pt x="1331" y="4063"/>
                </a:lnTo>
                <a:lnTo>
                  <a:pt x="1312" y="4054"/>
                </a:lnTo>
                <a:lnTo>
                  <a:pt x="1312" y="3520"/>
                </a:lnTo>
                <a:lnTo>
                  <a:pt x="1312" y="2987"/>
                </a:lnTo>
                <a:lnTo>
                  <a:pt x="1312" y="2452"/>
                </a:lnTo>
                <a:lnTo>
                  <a:pt x="1312" y="1918"/>
                </a:lnTo>
                <a:lnTo>
                  <a:pt x="1312" y="1651"/>
                </a:lnTo>
                <a:lnTo>
                  <a:pt x="1312" y="1384"/>
                </a:lnTo>
                <a:lnTo>
                  <a:pt x="1312" y="1117"/>
                </a:lnTo>
                <a:lnTo>
                  <a:pt x="1312" y="851"/>
                </a:lnTo>
                <a:lnTo>
                  <a:pt x="1312" y="784"/>
                </a:lnTo>
                <a:lnTo>
                  <a:pt x="1312" y="717"/>
                </a:lnTo>
                <a:lnTo>
                  <a:pt x="1312" y="651"/>
                </a:lnTo>
                <a:lnTo>
                  <a:pt x="1312" y="584"/>
                </a:lnTo>
                <a:lnTo>
                  <a:pt x="1312" y="580"/>
                </a:lnTo>
                <a:lnTo>
                  <a:pt x="1312" y="575"/>
                </a:lnTo>
                <a:lnTo>
                  <a:pt x="1312" y="569"/>
                </a:lnTo>
                <a:lnTo>
                  <a:pt x="1312" y="562"/>
                </a:lnTo>
                <a:lnTo>
                  <a:pt x="1312" y="554"/>
                </a:lnTo>
                <a:lnTo>
                  <a:pt x="1312" y="547"/>
                </a:lnTo>
                <a:lnTo>
                  <a:pt x="1312" y="539"/>
                </a:lnTo>
                <a:lnTo>
                  <a:pt x="1312" y="530"/>
                </a:lnTo>
                <a:lnTo>
                  <a:pt x="1312" y="521"/>
                </a:lnTo>
                <a:lnTo>
                  <a:pt x="1312" y="512"/>
                </a:lnTo>
                <a:lnTo>
                  <a:pt x="1312" y="491"/>
                </a:lnTo>
                <a:lnTo>
                  <a:pt x="1312" y="471"/>
                </a:lnTo>
                <a:lnTo>
                  <a:pt x="1312" y="449"/>
                </a:lnTo>
                <a:lnTo>
                  <a:pt x="1312" y="429"/>
                </a:lnTo>
                <a:lnTo>
                  <a:pt x="1312" y="408"/>
                </a:lnTo>
                <a:lnTo>
                  <a:pt x="1311" y="387"/>
                </a:lnTo>
                <a:lnTo>
                  <a:pt x="1311" y="378"/>
                </a:lnTo>
                <a:lnTo>
                  <a:pt x="1311" y="368"/>
                </a:lnTo>
                <a:lnTo>
                  <a:pt x="1311" y="360"/>
                </a:lnTo>
                <a:lnTo>
                  <a:pt x="1309" y="351"/>
                </a:lnTo>
                <a:lnTo>
                  <a:pt x="1309" y="344"/>
                </a:lnTo>
                <a:lnTo>
                  <a:pt x="1309" y="337"/>
                </a:lnTo>
                <a:lnTo>
                  <a:pt x="1308" y="331"/>
                </a:lnTo>
                <a:lnTo>
                  <a:pt x="1308" y="325"/>
                </a:lnTo>
                <a:lnTo>
                  <a:pt x="1308" y="319"/>
                </a:lnTo>
                <a:lnTo>
                  <a:pt x="1307" y="316"/>
                </a:lnTo>
                <a:lnTo>
                  <a:pt x="1304" y="298"/>
                </a:lnTo>
                <a:lnTo>
                  <a:pt x="1299" y="282"/>
                </a:lnTo>
                <a:lnTo>
                  <a:pt x="1295" y="265"/>
                </a:lnTo>
                <a:lnTo>
                  <a:pt x="1290" y="249"/>
                </a:lnTo>
                <a:lnTo>
                  <a:pt x="1284" y="233"/>
                </a:lnTo>
                <a:lnTo>
                  <a:pt x="1278" y="218"/>
                </a:lnTo>
                <a:lnTo>
                  <a:pt x="1270" y="204"/>
                </a:lnTo>
                <a:lnTo>
                  <a:pt x="1262" y="188"/>
                </a:lnTo>
                <a:lnTo>
                  <a:pt x="1253" y="176"/>
                </a:lnTo>
                <a:lnTo>
                  <a:pt x="1245" y="161"/>
                </a:lnTo>
                <a:lnTo>
                  <a:pt x="1234" y="149"/>
                </a:lnTo>
                <a:lnTo>
                  <a:pt x="1226" y="136"/>
                </a:lnTo>
                <a:lnTo>
                  <a:pt x="1214" y="123"/>
                </a:lnTo>
                <a:lnTo>
                  <a:pt x="1203" y="111"/>
                </a:lnTo>
                <a:lnTo>
                  <a:pt x="1191" y="100"/>
                </a:lnTo>
                <a:lnTo>
                  <a:pt x="1180" y="89"/>
                </a:lnTo>
                <a:lnTo>
                  <a:pt x="1167" y="79"/>
                </a:lnTo>
                <a:lnTo>
                  <a:pt x="1154" y="69"/>
                </a:lnTo>
                <a:lnTo>
                  <a:pt x="1140" y="60"/>
                </a:lnTo>
                <a:lnTo>
                  <a:pt x="1126" y="51"/>
                </a:lnTo>
                <a:lnTo>
                  <a:pt x="1112" y="43"/>
                </a:lnTo>
                <a:lnTo>
                  <a:pt x="1098" y="36"/>
                </a:lnTo>
                <a:lnTo>
                  <a:pt x="1083" y="29"/>
                </a:lnTo>
                <a:lnTo>
                  <a:pt x="1068" y="24"/>
                </a:lnTo>
                <a:lnTo>
                  <a:pt x="1053" y="18"/>
                </a:lnTo>
                <a:lnTo>
                  <a:pt x="1036" y="14"/>
                </a:lnTo>
                <a:lnTo>
                  <a:pt x="1021" y="9"/>
                </a:lnTo>
                <a:lnTo>
                  <a:pt x="1004" y="6"/>
                </a:lnTo>
                <a:lnTo>
                  <a:pt x="988" y="3"/>
                </a:lnTo>
                <a:lnTo>
                  <a:pt x="971" y="1"/>
                </a:lnTo>
                <a:lnTo>
                  <a:pt x="955" y="0"/>
                </a:lnTo>
                <a:lnTo>
                  <a:pt x="937" y="0"/>
                </a:lnTo>
                <a:lnTo>
                  <a:pt x="920" y="0"/>
                </a:lnTo>
                <a:lnTo>
                  <a:pt x="904" y="1"/>
                </a:lnTo>
                <a:lnTo>
                  <a:pt x="887" y="3"/>
                </a:lnTo>
                <a:lnTo>
                  <a:pt x="871" y="6"/>
                </a:lnTo>
                <a:lnTo>
                  <a:pt x="854" y="9"/>
                </a:lnTo>
                <a:lnTo>
                  <a:pt x="838" y="14"/>
                </a:lnTo>
                <a:lnTo>
                  <a:pt x="823" y="18"/>
                </a:lnTo>
                <a:lnTo>
                  <a:pt x="807" y="24"/>
                </a:lnTo>
                <a:lnTo>
                  <a:pt x="792" y="29"/>
                </a:lnTo>
                <a:lnTo>
                  <a:pt x="777" y="37"/>
                </a:lnTo>
                <a:lnTo>
                  <a:pt x="763" y="43"/>
                </a:lnTo>
                <a:lnTo>
                  <a:pt x="748" y="51"/>
                </a:lnTo>
                <a:lnTo>
                  <a:pt x="735" y="60"/>
                </a:lnTo>
                <a:lnTo>
                  <a:pt x="721" y="69"/>
                </a:lnTo>
                <a:lnTo>
                  <a:pt x="708" y="79"/>
                </a:lnTo>
                <a:lnTo>
                  <a:pt x="695" y="89"/>
                </a:lnTo>
                <a:lnTo>
                  <a:pt x="683" y="100"/>
                </a:lnTo>
                <a:lnTo>
                  <a:pt x="671" y="111"/>
                </a:lnTo>
                <a:lnTo>
                  <a:pt x="660" y="123"/>
                </a:lnTo>
                <a:lnTo>
                  <a:pt x="650" y="136"/>
                </a:lnTo>
                <a:lnTo>
                  <a:pt x="640" y="149"/>
                </a:lnTo>
                <a:lnTo>
                  <a:pt x="631" y="161"/>
                </a:lnTo>
                <a:lnTo>
                  <a:pt x="620" y="176"/>
                </a:lnTo>
                <a:lnTo>
                  <a:pt x="613" y="190"/>
                </a:lnTo>
                <a:lnTo>
                  <a:pt x="605" y="204"/>
                </a:lnTo>
                <a:lnTo>
                  <a:pt x="598" y="219"/>
                </a:lnTo>
                <a:lnTo>
                  <a:pt x="591" y="235"/>
                </a:lnTo>
                <a:lnTo>
                  <a:pt x="585" y="250"/>
                </a:lnTo>
                <a:lnTo>
                  <a:pt x="580" y="265"/>
                </a:lnTo>
                <a:lnTo>
                  <a:pt x="575" y="282"/>
                </a:lnTo>
                <a:lnTo>
                  <a:pt x="571" y="299"/>
                </a:lnTo>
                <a:lnTo>
                  <a:pt x="568" y="316"/>
                </a:lnTo>
                <a:lnTo>
                  <a:pt x="567" y="319"/>
                </a:lnTo>
                <a:lnTo>
                  <a:pt x="567" y="325"/>
                </a:lnTo>
                <a:lnTo>
                  <a:pt x="566" y="331"/>
                </a:lnTo>
                <a:lnTo>
                  <a:pt x="566" y="337"/>
                </a:lnTo>
                <a:lnTo>
                  <a:pt x="566" y="345"/>
                </a:lnTo>
                <a:lnTo>
                  <a:pt x="565" y="353"/>
                </a:lnTo>
                <a:lnTo>
                  <a:pt x="565" y="360"/>
                </a:lnTo>
                <a:lnTo>
                  <a:pt x="565" y="369"/>
                </a:lnTo>
                <a:lnTo>
                  <a:pt x="563" y="378"/>
                </a:lnTo>
                <a:lnTo>
                  <a:pt x="563" y="387"/>
                </a:lnTo>
                <a:lnTo>
                  <a:pt x="563" y="408"/>
                </a:lnTo>
                <a:lnTo>
                  <a:pt x="563" y="429"/>
                </a:lnTo>
                <a:lnTo>
                  <a:pt x="563" y="450"/>
                </a:lnTo>
                <a:lnTo>
                  <a:pt x="562" y="471"/>
                </a:lnTo>
                <a:lnTo>
                  <a:pt x="562" y="493"/>
                </a:lnTo>
                <a:lnTo>
                  <a:pt x="562" y="512"/>
                </a:lnTo>
                <a:lnTo>
                  <a:pt x="562" y="522"/>
                </a:lnTo>
                <a:lnTo>
                  <a:pt x="562" y="531"/>
                </a:lnTo>
                <a:lnTo>
                  <a:pt x="562" y="540"/>
                </a:lnTo>
                <a:lnTo>
                  <a:pt x="562" y="548"/>
                </a:lnTo>
                <a:lnTo>
                  <a:pt x="562" y="556"/>
                </a:lnTo>
                <a:lnTo>
                  <a:pt x="562" y="563"/>
                </a:lnTo>
                <a:lnTo>
                  <a:pt x="563" y="570"/>
                </a:lnTo>
                <a:lnTo>
                  <a:pt x="563" y="575"/>
                </a:lnTo>
                <a:lnTo>
                  <a:pt x="563" y="580"/>
                </a:lnTo>
                <a:lnTo>
                  <a:pt x="563" y="584"/>
                </a:lnTo>
                <a:lnTo>
                  <a:pt x="563" y="651"/>
                </a:lnTo>
                <a:lnTo>
                  <a:pt x="563" y="717"/>
                </a:lnTo>
                <a:lnTo>
                  <a:pt x="563" y="784"/>
                </a:lnTo>
                <a:lnTo>
                  <a:pt x="563" y="851"/>
                </a:lnTo>
                <a:lnTo>
                  <a:pt x="563" y="1118"/>
                </a:lnTo>
                <a:lnTo>
                  <a:pt x="563" y="1385"/>
                </a:lnTo>
                <a:lnTo>
                  <a:pt x="563" y="1652"/>
                </a:lnTo>
                <a:lnTo>
                  <a:pt x="563" y="1918"/>
                </a:lnTo>
                <a:lnTo>
                  <a:pt x="563" y="2452"/>
                </a:lnTo>
                <a:lnTo>
                  <a:pt x="563" y="2987"/>
                </a:lnTo>
                <a:lnTo>
                  <a:pt x="563" y="3520"/>
                </a:lnTo>
                <a:lnTo>
                  <a:pt x="563" y="4054"/>
                </a:lnTo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127000" prst="artDeco"/>
          </a:sp3d>
        </xdr:spPr>
        <xdr:txBody>
          <a:bodyPr anchor="ctr"/>
          <a:lstStyle/>
          <a:p>
            <a:endParaRPr lang="en-US"/>
          </a:p>
        </xdr:txBody>
      </xdr:sp>
      <xdr:sp macro="" textlink="">
        <xdr:nvSpPr>
          <xdr:cNvPr id="378" name="Rounded Rectangle 377"/>
          <xdr:cNvSpPr/>
        </xdr:nvSpPr>
        <xdr:spPr>
          <a:xfrm>
            <a:off x="9900840" y="2938391"/>
            <a:ext cx="172173" cy="2522538"/>
          </a:xfrm>
          <a:prstGeom prst="roundRect">
            <a:avLst>
              <a:gd name="adj" fmla="val 48342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379" name="Chart 735"/>
          <xdr:cNvGraphicFramePr>
            <a:graphicFrameLocks/>
          </xdr:cNvGraphicFramePr>
        </xdr:nvGraphicFramePr>
        <xdr:xfrm>
          <a:off x="9066995" y="2893712"/>
          <a:ext cx="1309582" cy="25927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">
        <xdr:nvSpPr>
          <xdr:cNvPr id="380" name="Oval 379"/>
          <xdr:cNvSpPr/>
        </xdr:nvSpPr>
        <xdr:spPr>
          <a:xfrm>
            <a:off x="9537364" y="5318144"/>
            <a:ext cx="927821" cy="98045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Dashboard Calculations - Locked'!S26">
        <xdr:nvSpPr>
          <xdr:cNvPr id="381" name="TextBox 380"/>
          <xdr:cNvSpPr txBox="1"/>
        </xdr:nvSpPr>
        <xdr:spPr>
          <a:xfrm>
            <a:off x="9508668" y="5594196"/>
            <a:ext cx="975647" cy="390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56F193D4-4F18-433D-B1BD-F4B64BFED1C1}" type="TxLink">
              <a:rPr lang="en-US" sz="3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"/>
                <a:cs typeface="Arial"/>
              </a:rPr>
              <a:pPr algn="ctr"/>
              <a:t>81%</a:t>
            </a:fld>
            <a:endParaRPr lang="en-US" sz="3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O42">
        <xdr:nvSpPr>
          <xdr:cNvPr id="382" name="TextBox 381"/>
          <xdr:cNvSpPr txBox="1"/>
        </xdr:nvSpPr>
        <xdr:spPr>
          <a:xfrm>
            <a:off x="10369534" y="2776568"/>
            <a:ext cx="2649552" cy="8376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1A0E3D9-C828-4BB7-8CDE-4EEAAF6E0BF2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Outlook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R26">
        <xdr:nvSpPr>
          <xdr:cNvPr id="383" name="TextBox 382"/>
          <xdr:cNvSpPr txBox="1"/>
        </xdr:nvSpPr>
        <xdr:spPr>
          <a:xfrm>
            <a:off x="10465185" y="3623760"/>
            <a:ext cx="2649552" cy="1161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71B514E2-740C-4268-B394-11B69905ACE4}" type="TxLink">
              <a:rPr lang="en-US" sz="6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 pitchFamily="34" charset="0"/>
              </a:rPr>
              <a:pPr algn="ctr"/>
              <a:t>80.7%</a:t>
            </a:fld>
            <a:endParaRPr lang="en-US" sz="6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16</xdr:col>
      <xdr:colOff>217714</xdr:colOff>
      <xdr:row>69</xdr:row>
      <xdr:rowOff>71434</xdr:rowOff>
    </xdr:from>
    <xdr:to>
      <xdr:col>20</xdr:col>
      <xdr:colOff>285749</xdr:colOff>
      <xdr:row>79</xdr:row>
      <xdr:rowOff>122464</xdr:rowOff>
    </xdr:to>
    <xdr:sp macro="" textlink="'Dashboard Calculations - Locked'!R28">
      <xdr:nvSpPr>
        <xdr:cNvPr id="384" name="TextBox 383"/>
        <xdr:cNvSpPr txBox="1"/>
      </xdr:nvSpPr>
      <xdr:spPr>
        <a:xfrm>
          <a:off x="10314214" y="13966028"/>
          <a:ext cx="2496910" cy="1956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fld id="{14BC54C5-8DF2-4292-BE77-BFE31905DCA3}" type="TxLink">
            <a:rPr lang="en-US" sz="13000" b="1" i="0" u="none" strike="noStrike" cap="none" spc="50">
              <a:ln w="11430"/>
              <a:solidFill>
                <a:schemeClr val="tx1">
                  <a:lumMod val="95000"/>
                  <a:lumOff val="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ingdings"/>
            </a:rPr>
            <a:pPr algn="ctr"/>
            <a:t>ñ</a:t>
          </a:fld>
          <a:endParaRPr lang="en-US" sz="13000" b="1" cap="none" spc="50">
            <a:ln w="11430"/>
            <a:solidFill>
              <a:schemeClr val="tx1">
                <a:lumMod val="95000"/>
                <a:lumOff val="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513882</xdr:colOff>
      <xdr:row>59</xdr:row>
      <xdr:rowOff>119544</xdr:rowOff>
    </xdr:from>
    <xdr:to>
      <xdr:col>13</xdr:col>
      <xdr:colOff>485978</xdr:colOff>
      <xdr:row>79</xdr:row>
      <xdr:rowOff>82340</xdr:rowOff>
    </xdr:to>
    <xdr:grpSp>
      <xdr:nvGrpSpPr>
        <xdr:cNvPr id="13" name="Group 12"/>
        <xdr:cNvGrpSpPr/>
      </xdr:nvGrpSpPr>
      <xdr:grpSpPr>
        <a:xfrm>
          <a:off x="4759311" y="11622115"/>
          <a:ext cx="4480596" cy="3591368"/>
          <a:chOff x="4552482" y="12101994"/>
          <a:chExt cx="4239296" cy="3772796"/>
        </a:xfrm>
      </xdr:grpSpPr>
      <xdr:sp macro="" textlink="">
        <xdr:nvSpPr>
          <xdr:cNvPr id="386" name="Rounded Rectangle 385"/>
          <xdr:cNvSpPr/>
        </xdr:nvSpPr>
        <xdr:spPr bwMode="auto">
          <a:xfrm>
            <a:off x="4552482" y="12101994"/>
            <a:ext cx="4239296" cy="3772796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12" name="Group 11"/>
          <xdr:cNvGrpSpPr/>
        </xdr:nvGrpSpPr>
        <xdr:grpSpPr>
          <a:xfrm>
            <a:off x="4796631" y="13173138"/>
            <a:ext cx="3650992" cy="1796958"/>
            <a:chOff x="4813300" y="13165994"/>
            <a:chExt cx="3665279" cy="1796958"/>
          </a:xfrm>
        </xdr:grpSpPr>
        <xdr:sp macro="" textlink="">
          <xdr:nvSpPr>
            <xdr:cNvPr id="400" name="Freeform 362"/>
            <xdr:cNvSpPr>
              <a:spLocks/>
            </xdr:cNvSpPr>
          </xdr:nvSpPr>
          <xdr:spPr bwMode="auto">
            <a:xfrm>
              <a:off x="6117333" y="13165994"/>
              <a:ext cx="1057213" cy="659393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1" name="Freeform 367"/>
            <xdr:cNvSpPr>
              <a:spLocks/>
            </xdr:cNvSpPr>
          </xdr:nvSpPr>
          <xdr:spPr bwMode="auto">
            <a:xfrm>
              <a:off x="7047393" y="13267819"/>
              <a:ext cx="1056733" cy="985950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2" name="Freeform 372"/>
            <xdr:cNvSpPr>
              <a:spLocks/>
            </xdr:cNvSpPr>
          </xdr:nvSpPr>
          <xdr:spPr bwMode="auto">
            <a:xfrm>
              <a:off x="7648469" y="13950088"/>
              <a:ext cx="830110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3" name="Freeform 377"/>
            <xdr:cNvSpPr>
              <a:spLocks/>
            </xdr:cNvSpPr>
          </xdr:nvSpPr>
          <xdr:spPr bwMode="auto">
            <a:xfrm>
              <a:off x="4813300" y="13950088"/>
              <a:ext cx="827729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4" name="Freeform 383"/>
            <xdr:cNvSpPr>
              <a:spLocks/>
            </xdr:cNvSpPr>
          </xdr:nvSpPr>
          <xdr:spPr bwMode="auto">
            <a:xfrm>
              <a:off x="5185372" y="13267819"/>
              <a:ext cx="1057182" cy="985950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388" name="Chart 2"/>
          <xdr:cNvGraphicFramePr>
            <a:graphicFrameLocks/>
          </xdr:cNvGraphicFramePr>
        </xdr:nvGraphicFramePr>
        <xdr:xfrm>
          <a:off x="4621934" y="12632131"/>
          <a:ext cx="4048778" cy="27224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'Example Dashboard Conf Page'!J44">
        <xdr:nvSpPr>
          <xdr:cNvPr id="389" name="TextBox 388"/>
          <xdr:cNvSpPr txBox="1"/>
        </xdr:nvSpPr>
        <xdr:spPr bwMode="auto">
          <a:xfrm>
            <a:off x="4868002" y="15436536"/>
            <a:ext cx="3572681" cy="4287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A8D8705-CA5D-4D99-995D-6D43C203C5C2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J42">
        <xdr:nvSpPr>
          <xdr:cNvPr id="390" name="TextBox 389"/>
          <xdr:cNvSpPr txBox="1"/>
        </xdr:nvSpPr>
        <xdr:spPr bwMode="auto">
          <a:xfrm>
            <a:off x="5000850" y="12187739"/>
            <a:ext cx="3285628" cy="847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946A4F6-22A5-4CD6-973E-3FD0A1573211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I26">
        <xdr:nvSpPr>
          <xdr:cNvPr id="391" name="TextBox 390"/>
          <xdr:cNvSpPr txBox="1"/>
        </xdr:nvSpPr>
        <xdr:spPr bwMode="auto">
          <a:xfrm>
            <a:off x="5344837" y="14807736"/>
            <a:ext cx="543257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D2F0E52-897A-4163-9ED9-3C7EE6C7E6CE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29">
        <xdr:nvSpPr>
          <xdr:cNvPr id="392" name="TextBox 391"/>
          <xdr:cNvSpPr txBox="1"/>
        </xdr:nvSpPr>
        <xdr:spPr bwMode="auto">
          <a:xfrm>
            <a:off x="5544106" y="14264683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398214B-86D6-4E5E-8BB3-0B685EC378BF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30">
        <xdr:nvSpPr>
          <xdr:cNvPr id="393" name="TextBox 392"/>
          <xdr:cNvSpPr txBox="1"/>
        </xdr:nvSpPr>
        <xdr:spPr bwMode="auto">
          <a:xfrm>
            <a:off x="6039918" y="13864537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A37C196-481A-4C4A-87F2-555B73A5FF03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31">
        <xdr:nvSpPr>
          <xdr:cNvPr id="394" name="TextBox 393"/>
          <xdr:cNvSpPr txBox="1"/>
        </xdr:nvSpPr>
        <xdr:spPr bwMode="auto">
          <a:xfrm>
            <a:off x="6687554" y="13874065"/>
            <a:ext cx="56223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D49F6EA-605A-4CC7-A7FA-DDEB40D91A97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30.0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32">
        <xdr:nvSpPr>
          <xdr:cNvPr id="395" name="TextBox 394"/>
          <xdr:cNvSpPr txBox="1"/>
        </xdr:nvSpPr>
        <xdr:spPr bwMode="auto">
          <a:xfrm>
            <a:off x="7173878" y="14274210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805231A0-0484-4B09-976C-079B2CC742F5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27">
        <xdr:nvSpPr>
          <xdr:cNvPr id="396" name="TextBox 395"/>
          <xdr:cNvSpPr txBox="1"/>
        </xdr:nvSpPr>
        <xdr:spPr bwMode="auto">
          <a:xfrm>
            <a:off x="7344681" y="14807736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300E296-436E-497D-A15F-61FE0F0CA09A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50.0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397" name="Group 28"/>
          <xdr:cNvGrpSpPr>
            <a:grpSpLocks/>
          </xdr:cNvGrpSpPr>
        </xdr:nvGrpSpPr>
        <xdr:grpSpPr bwMode="auto">
          <a:xfrm>
            <a:off x="6118003" y="14431503"/>
            <a:ext cx="1046874" cy="951679"/>
            <a:chOff x="1990724" y="3124200"/>
            <a:chExt cx="1038225" cy="942975"/>
          </a:xfrm>
        </xdr:grpSpPr>
        <xdr:sp macro="" textlink="">
          <xdr:nvSpPr>
            <xdr:cNvPr id="398" name="Oval 397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I28">
          <xdr:nvSpPr>
            <xdr:cNvPr id="399" name="TextBox 398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3B6B370D-3C77-4E6B-AB60-256ABCF96001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17.0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177067</xdr:colOff>
      <xdr:row>84</xdr:row>
      <xdr:rowOff>32787</xdr:rowOff>
    </xdr:from>
    <xdr:to>
      <xdr:col>6</xdr:col>
      <xdr:colOff>377896</xdr:colOff>
      <xdr:row>103</xdr:row>
      <xdr:rowOff>185732</xdr:rowOff>
    </xdr:to>
    <xdr:grpSp>
      <xdr:nvGrpSpPr>
        <xdr:cNvPr id="406" name="Group 238"/>
        <xdr:cNvGrpSpPr>
          <a:grpSpLocks/>
        </xdr:cNvGrpSpPr>
      </xdr:nvGrpSpPr>
      <xdr:grpSpPr bwMode="auto">
        <a:xfrm>
          <a:off x="177067" y="16071073"/>
          <a:ext cx="4446258" cy="3600088"/>
          <a:chOff x="179161" y="2687486"/>
          <a:chExt cx="4259035" cy="3769178"/>
        </a:xfrm>
      </xdr:grpSpPr>
      <xdr:sp macro="" textlink="">
        <xdr:nvSpPr>
          <xdr:cNvPr id="407" name="Rounded Rectangle 406"/>
          <xdr:cNvSpPr/>
        </xdr:nvSpPr>
        <xdr:spPr>
          <a:xfrm>
            <a:off x="182630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408" name="Group 427"/>
          <xdr:cNvGrpSpPr>
            <a:grpSpLocks/>
          </xdr:cNvGrpSpPr>
        </xdr:nvGrpSpPr>
        <xdr:grpSpPr bwMode="auto">
          <a:xfrm>
            <a:off x="443139" y="3753976"/>
            <a:ext cx="3680279" cy="1795402"/>
            <a:chOff x="193063" y="1155645"/>
            <a:chExt cx="3658893" cy="1807321"/>
          </a:xfrm>
        </xdr:grpSpPr>
        <xdr:sp macro="" textlink="">
          <xdr:nvSpPr>
            <xdr:cNvPr id="421" name="Freeform 362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22" name="Freeform 367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23" name="Freeform 372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24" name="Freeform 377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25" name="Freeform 383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409" name="Chart 2"/>
          <xdr:cNvGraphicFramePr>
            <a:graphicFrameLocks/>
          </xdr:cNvGraphicFramePr>
        </xdr:nvGraphicFramePr>
        <xdr:xfrm>
          <a:off x="252639" y="3220575"/>
          <a:ext cx="4064454" cy="27200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sp macro="" textlink="'Example Dashboard Conf Page'!E56">
        <xdr:nvSpPr>
          <xdr:cNvPr id="410" name="TextBox 409"/>
          <xdr:cNvSpPr txBox="1"/>
        </xdr:nvSpPr>
        <xdr:spPr>
          <a:xfrm>
            <a:off x="498280" y="6022551"/>
            <a:ext cx="3586939" cy="42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F00393D-85B2-45D0-9BEF-B2F75A6F8B7B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E54">
        <xdr:nvSpPr>
          <xdr:cNvPr id="411" name="TextBox 410"/>
          <xdr:cNvSpPr txBox="1"/>
        </xdr:nvSpPr>
        <xdr:spPr>
          <a:xfrm>
            <a:off x="632193" y="2776568"/>
            <a:ext cx="3299983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C73D463-E1BC-485C-AF83-0BA1DEA0F8F4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Demand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B37">
        <xdr:nvSpPr>
          <xdr:cNvPr id="412" name="TextBox 411"/>
          <xdr:cNvSpPr txBox="1"/>
        </xdr:nvSpPr>
        <xdr:spPr>
          <a:xfrm>
            <a:off x="976539" y="5394296"/>
            <a:ext cx="54521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0E77032E-464C-4A5C-8D09-42A34222B661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40">
        <xdr:nvSpPr>
          <xdr:cNvPr id="413" name="TextBox 412"/>
          <xdr:cNvSpPr txBox="1"/>
        </xdr:nvSpPr>
        <xdr:spPr>
          <a:xfrm>
            <a:off x="1177407" y="4851713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55DD5AA-62DE-43C4-BFBA-923CD8412A6B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41">
        <xdr:nvSpPr>
          <xdr:cNvPr id="414" name="TextBox 413"/>
          <xdr:cNvSpPr txBox="1"/>
        </xdr:nvSpPr>
        <xdr:spPr>
          <a:xfrm>
            <a:off x="1674796" y="4451914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9CC5415-E849-442E-BC0F-A02AC3BBE586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42">
        <xdr:nvSpPr>
          <xdr:cNvPr id="415" name="TextBox 414"/>
          <xdr:cNvSpPr txBox="1"/>
        </xdr:nvSpPr>
        <xdr:spPr>
          <a:xfrm>
            <a:off x="2325227" y="4461433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5043C81-8162-477D-8C8C-984FF203A3AA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43">
        <xdr:nvSpPr>
          <xdr:cNvPr id="416" name="TextBox 415"/>
          <xdr:cNvSpPr txBox="1"/>
        </xdr:nvSpPr>
        <xdr:spPr>
          <a:xfrm>
            <a:off x="2813051" y="4861232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36F0E50-A63E-417D-8DB9-7839D987A469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38">
        <xdr:nvSpPr>
          <xdr:cNvPr id="417" name="TextBox 416"/>
          <xdr:cNvSpPr txBox="1"/>
        </xdr:nvSpPr>
        <xdr:spPr>
          <a:xfrm>
            <a:off x="2985224" y="5394296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5E67BF5-3B83-4ADF-99D6-BD4388E7CD04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418" name="Group 28"/>
          <xdr:cNvGrpSpPr>
            <a:grpSpLocks/>
          </xdr:cNvGrpSpPr>
        </xdr:nvGrpSpPr>
        <xdr:grpSpPr bwMode="auto">
          <a:xfrm>
            <a:off x="1753507" y="5018389"/>
            <a:ext cx="1050471" cy="950855"/>
            <a:chOff x="1990724" y="3124200"/>
            <a:chExt cx="1038225" cy="942975"/>
          </a:xfrm>
        </xdr:grpSpPr>
        <xdr:sp macro="" textlink="">
          <xdr:nvSpPr>
            <xdr:cNvPr id="419" name="Oval 418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B39">
          <xdr:nvSpPr>
            <xdr:cNvPr id="420" name="TextBox 419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35307239-9536-41DB-B402-5C9859395149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5.2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152041</xdr:colOff>
      <xdr:row>80</xdr:row>
      <xdr:rowOff>188456</xdr:rowOff>
    </xdr:from>
    <xdr:to>
      <xdr:col>7</xdr:col>
      <xdr:colOff>321969</xdr:colOff>
      <xdr:row>84</xdr:row>
      <xdr:rowOff>64783</xdr:rowOff>
    </xdr:to>
    <xdr:sp macro="" textlink="">
      <xdr:nvSpPr>
        <xdr:cNvPr id="426" name="TextBox 425"/>
        <xdr:cNvSpPr txBox="1"/>
      </xdr:nvSpPr>
      <xdr:spPr bwMode="auto">
        <a:xfrm>
          <a:off x="152041" y="16178550"/>
          <a:ext cx="4801459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3200" b="1">
              <a:latin typeface="Arial" pitchFamily="34" charset="0"/>
              <a:cs typeface="Arial" pitchFamily="34" charset="0"/>
            </a:rPr>
            <a:t>Region</a:t>
          </a:r>
          <a:r>
            <a:rPr lang="en-US" sz="3200" b="1" baseline="0">
              <a:latin typeface="Arial" pitchFamily="34" charset="0"/>
              <a:cs typeface="Arial" pitchFamily="34" charset="0"/>
            </a:rPr>
            <a:t> #4</a:t>
          </a:r>
          <a:endParaRPr lang="en-US" sz="3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18881</xdr:colOff>
      <xdr:row>84</xdr:row>
      <xdr:rowOff>36201</xdr:rowOff>
    </xdr:from>
    <xdr:to>
      <xdr:col>20</xdr:col>
      <xdr:colOff>598196</xdr:colOff>
      <xdr:row>103</xdr:row>
      <xdr:rowOff>189497</xdr:rowOff>
    </xdr:to>
    <xdr:grpSp>
      <xdr:nvGrpSpPr>
        <xdr:cNvPr id="427" name="Group 235"/>
        <xdr:cNvGrpSpPr>
          <a:grpSpLocks/>
        </xdr:cNvGrpSpPr>
      </xdr:nvGrpSpPr>
      <xdr:grpSpPr bwMode="auto">
        <a:xfrm>
          <a:off x="9416881" y="16074487"/>
          <a:ext cx="4443744" cy="3594089"/>
          <a:chOff x="8973019" y="2690897"/>
          <a:chExt cx="4256500" cy="3769529"/>
        </a:xfrm>
      </xdr:grpSpPr>
      <xdr:sp macro="" textlink="">
        <xdr:nvSpPr>
          <xdr:cNvPr id="428" name="Rounded Rectangle 427"/>
          <xdr:cNvSpPr/>
        </xdr:nvSpPr>
        <xdr:spPr>
          <a:xfrm>
            <a:off x="8973019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29" name="Freeform 23"/>
          <xdr:cNvSpPr>
            <a:spLocks/>
          </xdr:cNvSpPr>
        </xdr:nvSpPr>
        <xdr:spPr bwMode="auto">
          <a:xfrm>
            <a:off x="9422582" y="2795606"/>
            <a:ext cx="1166951" cy="3617225"/>
          </a:xfrm>
          <a:custGeom>
            <a:avLst/>
            <a:gdLst/>
            <a:ahLst/>
            <a:cxnLst>
              <a:cxn ang="0">
                <a:pos x="470" y="4101"/>
              </a:cxn>
              <a:cxn ang="0">
                <a:pos x="354" y="4181"/>
              </a:cxn>
              <a:cxn ang="0">
                <a:pos x="225" y="4306"/>
              </a:cxn>
              <a:cxn ang="0">
                <a:pos x="154" y="4402"/>
              </a:cxn>
              <a:cxn ang="0">
                <a:pos x="97" y="4505"/>
              </a:cxn>
              <a:cxn ang="0">
                <a:pos x="51" y="4615"/>
              </a:cxn>
              <a:cxn ang="0">
                <a:pos x="19" y="4731"/>
              </a:cxn>
              <a:cxn ang="0">
                <a:pos x="3" y="4849"/>
              </a:cxn>
              <a:cxn ang="0">
                <a:pos x="1" y="4971"/>
              </a:cxn>
              <a:cxn ang="0">
                <a:pos x="17" y="5094"/>
              </a:cxn>
              <a:cxn ang="0">
                <a:pos x="47" y="5215"/>
              </a:cxn>
              <a:cxn ang="0">
                <a:pos x="92" y="5329"/>
              </a:cxn>
              <a:cxn ang="0">
                <a:pos x="150" y="5435"/>
              </a:cxn>
              <a:cxn ang="0">
                <a:pos x="259" y="5576"/>
              </a:cxn>
              <a:cxn ang="0">
                <a:pos x="393" y="5693"/>
              </a:cxn>
              <a:cxn ang="0">
                <a:pos x="493" y="5756"/>
              </a:cxn>
              <a:cxn ang="0">
                <a:pos x="601" y="5806"/>
              </a:cxn>
              <a:cxn ang="0">
                <a:pos x="716" y="5842"/>
              </a:cxn>
              <a:cxn ang="0">
                <a:pos x="835" y="5862"/>
              </a:cxn>
              <a:cxn ang="0">
                <a:pos x="959" y="5867"/>
              </a:cxn>
              <a:cxn ang="0">
                <a:pos x="1081" y="5857"/>
              </a:cxn>
              <a:cxn ang="0">
                <a:pos x="1199" y="5831"/>
              </a:cxn>
              <a:cxn ang="0">
                <a:pos x="1311" y="5790"/>
              </a:cxn>
              <a:cxn ang="0">
                <a:pos x="1416" y="5735"/>
              </a:cxn>
              <a:cxn ang="0">
                <a:pos x="1513" y="5668"/>
              </a:cxn>
              <a:cxn ang="0">
                <a:pos x="1667" y="5515"/>
              </a:cxn>
              <a:cxn ang="0">
                <a:pos x="1745" y="5401"/>
              </a:cxn>
              <a:cxn ang="0">
                <a:pos x="1800" y="5292"/>
              </a:cxn>
              <a:cxn ang="0">
                <a:pos x="1839" y="5176"/>
              </a:cxn>
              <a:cxn ang="0">
                <a:pos x="1865" y="5053"/>
              </a:cxn>
              <a:cxn ang="0">
                <a:pos x="1874" y="4930"/>
              </a:cxn>
              <a:cxn ang="0">
                <a:pos x="1867" y="4809"/>
              </a:cxn>
              <a:cxn ang="0">
                <a:pos x="1846" y="4691"/>
              </a:cxn>
              <a:cxn ang="0">
                <a:pos x="1810" y="4578"/>
              </a:cxn>
              <a:cxn ang="0">
                <a:pos x="1761" y="4470"/>
              </a:cxn>
              <a:cxn ang="0">
                <a:pos x="1698" y="4369"/>
              </a:cxn>
              <a:cxn ang="0">
                <a:pos x="1623" y="4276"/>
              </a:cxn>
              <a:cxn ang="0">
                <a:pos x="1472" y="4145"/>
              </a:cxn>
              <a:cxn ang="0">
                <a:pos x="1368" y="4081"/>
              </a:cxn>
              <a:cxn ang="0">
                <a:pos x="1312" y="2452"/>
              </a:cxn>
              <a:cxn ang="0">
                <a:pos x="1312" y="784"/>
              </a:cxn>
              <a:cxn ang="0">
                <a:pos x="1312" y="569"/>
              </a:cxn>
              <a:cxn ang="0">
                <a:pos x="1312" y="521"/>
              </a:cxn>
              <a:cxn ang="0">
                <a:pos x="1312" y="408"/>
              </a:cxn>
              <a:cxn ang="0">
                <a:pos x="1309" y="344"/>
              </a:cxn>
              <a:cxn ang="0">
                <a:pos x="1304" y="298"/>
              </a:cxn>
              <a:cxn ang="0">
                <a:pos x="1270" y="204"/>
              </a:cxn>
              <a:cxn ang="0">
                <a:pos x="1214" y="123"/>
              </a:cxn>
              <a:cxn ang="0">
                <a:pos x="1140" y="60"/>
              </a:cxn>
              <a:cxn ang="0">
                <a:pos x="1053" y="18"/>
              </a:cxn>
              <a:cxn ang="0">
                <a:pos x="955" y="0"/>
              </a:cxn>
              <a:cxn ang="0">
                <a:pos x="854" y="9"/>
              </a:cxn>
              <a:cxn ang="0">
                <a:pos x="763" y="43"/>
              </a:cxn>
              <a:cxn ang="0">
                <a:pos x="683" y="100"/>
              </a:cxn>
              <a:cxn ang="0">
                <a:pos x="620" y="176"/>
              </a:cxn>
              <a:cxn ang="0">
                <a:pos x="580" y="265"/>
              </a:cxn>
              <a:cxn ang="0">
                <a:pos x="566" y="331"/>
              </a:cxn>
              <a:cxn ang="0">
                <a:pos x="563" y="378"/>
              </a:cxn>
              <a:cxn ang="0">
                <a:pos x="562" y="493"/>
              </a:cxn>
              <a:cxn ang="0">
                <a:pos x="562" y="556"/>
              </a:cxn>
              <a:cxn ang="0">
                <a:pos x="563" y="651"/>
              </a:cxn>
              <a:cxn ang="0">
                <a:pos x="563" y="1652"/>
              </a:cxn>
            </a:cxnLst>
            <a:rect l="0" t="0" r="r" b="b"/>
            <a:pathLst>
              <a:path w="1874" h="5869">
                <a:moveTo>
                  <a:pt x="563" y="4054"/>
                </a:moveTo>
                <a:lnTo>
                  <a:pt x="544" y="4063"/>
                </a:lnTo>
                <a:lnTo>
                  <a:pt x="525" y="4072"/>
                </a:lnTo>
                <a:lnTo>
                  <a:pt x="506" y="4081"/>
                </a:lnTo>
                <a:lnTo>
                  <a:pt x="488" y="4091"/>
                </a:lnTo>
                <a:lnTo>
                  <a:pt x="470" y="4101"/>
                </a:lnTo>
                <a:lnTo>
                  <a:pt x="453" y="4112"/>
                </a:lnTo>
                <a:lnTo>
                  <a:pt x="436" y="4122"/>
                </a:lnTo>
                <a:lnTo>
                  <a:pt x="418" y="4134"/>
                </a:lnTo>
                <a:lnTo>
                  <a:pt x="402" y="4145"/>
                </a:lnTo>
                <a:lnTo>
                  <a:pt x="385" y="4157"/>
                </a:lnTo>
                <a:lnTo>
                  <a:pt x="354" y="4181"/>
                </a:lnTo>
                <a:lnTo>
                  <a:pt x="323" y="4207"/>
                </a:lnTo>
                <a:lnTo>
                  <a:pt x="294" y="4234"/>
                </a:lnTo>
                <a:lnTo>
                  <a:pt x="266" y="4262"/>
                </a:lnTo>
                <a:lnTo>
                  <a:pt x="252" y="4276"/>
                </a:lnTo>
                <a:lnTo>
                  <a:pt x="238" y="4292"/>
                </a:lnTo>
                <a:lnTo>
                  <a:pt x="225" y="4306"/>
                </a:lnTo>
                <a:lnTo>
                  <a:pt x="212" y="4321"/>
                </a:lnTo>
                <a:lnTo>
                  <a:pt x="201" y="4336"/>
                </a:lnTo>
                <a:lnTo>
                  <a:pt x="188" y="4353"/>
                </a:lnTo>
                <a:lnTo>
                  <a:pt x="177" y="4369"/>
                </a:lnTo>
                <a:lnTo>
                  <a:pt x="165" y="4385"/>
                </a:lnTo>
                <a:lnTo>
                  <a:pt x="154" y="4402"/>
                </a:lnTo>
                <a:lnTo>
                  <a:pt x="144" y="4419"/>
                </a:lnTo>
                <a:lnTo>
                  <a:pt x="134" y="4435"/>
                </a:lnTo>
                <a:lnTo>
                  <a:pt x="123" y="4452"/>
                </a:lnTo>
                <a:lnTo>
                  <a:pt x="115" y="4470"/>
                </a:lnTo>
                <a:lnTo>
                  <a:pt x="104" y="4487"/>
                </a:lnTo>
                <a:lnTo>
                  <a:pt x="97" y="4505"/>
                </a:lnTo>
                <a:lnTo>
                  <a:pt x="88" y="4523"/>
                </a:lnTo>
                <a:lnTo>
                  <a:pt x="80" y="4541"/>
                </a:lnTo>
                <a:lnTo>
                  <a:pt x="71" y="4559"/>
                </a:lnTo>
                <a:lnTo>
                  <a:pt x="65" y="4578"/>
                </a:lnTo>
                <a:lnTo>
                  <a:pt x="57" y="4596"/>
                </a:lnTo>
                <a:lnTo>
                  <a:pt x="51" y="4615"/>
                </a:lnTo>
                <a:lnTo>
                  <a:pt x="45" y="4634"/>
                </a:lnTo>
                <a:lnTo>
                  <a:pt x="40" y="4652"/>
                </a:lnTo>
                <a:lnTo>
                  <a:pt x="33" y="4672"/>
                </a:lnTo>
                <a:lnTo>
                  <a:pt x="28" y="4691"/>
                </a:lnTo>
                <a:lnTo>
                  <a:pt x="24" y="4710"/>
                </a:lnTo>
                <a:lnTo>
                  <a:pt x="19" y="4731"/>
                </a:lnTo>
                <a:lnTo>
                  <a:pt x="15" y="4750"/>
                </a:lnTo>
                <a:lnTo>
                  <a:pt x="13" y="4769"/>
                </a:lnTo>
                <a:lnTo>
                  <a:pt x="9" y="4790"/>
                </a:lnTo>
                <a:lnTo>
                  <a:pt x="7" y="4809"/>
                </a:lnTo>
                <a:lnTo>
                  <a:pt x="5" y="4830"/>
                </a:lnTo>
                <a:lnTo>
                  <a:pt x="3" y="4849"/>
                </a:lnTo>
                <a:lnTo>
                  <a:pt x="1" y="4869"/>
                </a:lnTo>
                <a:lnTo>
                  <a:pt x="1" y="4890"/>
                </a:lnTo>
                <a:lnTo>
                  <a:pt x="0" y="4911"/>
                </a:lnTo>
                <a:lnTo>
                  <a:pt x="0" y="4930"/>
                </a:lnTo>
                <a:lnTo>
                  <a:pt x="1" y="4950"/>
                </a:lnTo>
                <a:lnTo>
                  <a:pt x="1" y="4971"/>
                </a:lnTo>
                <a:lnTo>
                  <a:pt x="3" y="4991"/>
                </a:lnTo>
                <a:lnTo>
                  <a:pt x="5" y="5012"/>
                </a:lnTo>
                <a:lnTo>
                  <a:pt x="7" y="5033"/>
                </a:lnTo>
                <a:lnTo>
                  <a:pt x="9" y="5053"/>
                </a:lnTo>
                <a:lnTo>
                  <a:pt x="13" y="5074"/>
                </a:lnTo>
                <a:lnTo>
                  <a:pt x="17" y="5094"/>
                </a:lnTo>
                <a:lnTo>
                  <a:pt x="21" y="5115"/>
                </a:lnTo>
                <a:lnTo>
                  <a:pt x="24" y="5135"/>
                </a:lnTo>
                <a:lnTo>
                  <a:pt x="29" y="5156"/>
                </a:lnTo>
                <a:lnTo>
                  <a:pt x="35" y="5176"/>
                </a:lnTo>
                <a:lnTo>
                  <a:pt x="41" y="5196"/>
                </a:lnTo>
                <a:lnTo>
                  <a:pt x="47" y="5215"/>
                </a:lnTo>
                <a:lnTo>
                  <a:pt x="54" y="5235"/>
                </a:lnTo>
                <a:lnTo>
                  <a:pt x="60" y="5255"/>
                </a:lnTo>
                <a:lnTo>
                  <a:pt x="68" y="5274"/>
                </a:lnTo>
                <a:lnTo>
                  <a:pt x="75" y="5292"/>
                </a:lnTo>
                <a:lnTo>
                  <a:pt x="83" y="5311"/>
                </a:lnTo>
                <a:lnTo>
                  <a:pt x="92" y="5329"/>
                </a:lnTo>
                <a:lnTo>
                  <a:pt x="101" y="5347"/>
                </a:lnTo>
                <a:lnTo>
                  <a:pt x="109" y="5365"/>
                </a:lnTo>
                <a:lnTo>
                  <a:pt x="120" y="5383"/>
                </a:lnTo>
                <a:lnTo>
                  <a:pt x="130" y="5401"/>
                </a:lnTo>
                <a:lnTo>
                  <a:pt x="140" y="5418"/>
                </a:lnTo>
                <a:lnTo>
                  <a:pt x="150" y="5435"/>
                </a:lnTo>
                <a:lnTo>
                  <a:pt x="162" y="5451"/>
                </a:lnTo>
                <a:lnTo>
                  <a:pt x="172" y="5468"/>
                </a:lnTo>
                <a:lnTo>
                  <a:pt x="183" y="5485"/>
                </a:lnTo>
                <a:lnTo>
                  <a:pt x="207" y="5515"/>
                </a:lnTo>
                <a:lnTo>
                  <a:pt x="233" y="5546"/>
                </a:lnTo>
                <a:lnTo>
                  <a:pt x="259" y="5576"/>
                </a:lnTo>
                <a:lnTo>
                  <a:pt x="287" y="5604"/>
                </a:lnTo>
                <a:lnTo>
                  <a:pt x="317" y="5631"/>
                </a:lnTo>
                <a:lnTo>
                  <a:pt x="346" y="5657"/>
                </a:lnTo>
                <a:lnTo>
                  <a:pt x="362" y="5668"/>
                </a:lnTo>
                <a:lnTo>
                  <a:pt x="378" y="5681"/>
                </a:lnTo>
                <a:lnTo>
                  <a:pt x="393" y="5693"/>
                </a:lnTo>
                <a:lnTo>
                  <a:pt x="409" y="5703"/>
                </a:lnTo>
                <a:lnTo>
                  <a:pt x="426" y="5714"/>
                </a:lnTo>
                <a:lnTo>
                  <a:pt x="443" y="5725"/>
                </a:lnTo>
                <a:lnTo>
                  <a:pt x="459" y="5735"/>
                </a:lnTo>
                <a:lnTo>
                  <a:pt x="476" y="5745"/>
                </a:lnTo>
                <a:lnTo>
                  <a:pt x="493" y="5756"/>
                </a:lnTo>
                <a:lnTo>
                  <a:pt x="511" y="5765"/>
                </a:lnTo>
                <a:lnTo>
                  <a:pt x="529" y="5774"/>
                </a:lnTo>
                <a:lnTo>
                  <a:pt x="547" y="5781"/>
                </a:lnTo>
                <a:lnTo>
                  <a:pt x="565" y="5790"/>
                </a:lnTo>
                <a:lnTo>
                  <a:pt x="582" y="5798"/>
                </a:lnTo>
                <a:lnTo>
                  <a:pt x="601" y="5806"/>
                </a:lnTo>
                <a:lnTo>
                  <a:pt x="619" y="5812"/>
                </a:lnTo>
                <a:lnTo>
                  <a:pt x="638" y="5818"/>
                </a:lnTo>
                <a:lnTo>
                  <a:pt x="657" y="5825"/>
                </a:lnTo>
                <a:lnTo>
                  <a:pt x="676" y="5831"/>
                </a:lnTo>
                <a:lnTo>
                  <a:pt x="695" y="5836"/>
                </a:lnTo>
                <a:lnTo>
                  <a:pt x="716" y="5842"/>
                </a:lnTo>
                <a:lnTo>
                  <a:pt x="735" y="5845"/>
                </a:lnTo>
                <a:lnTo>
                  <a:pt x="754" y="5851"/>
                </a:lnTo>
                <a:lnTo>
                  <a:pt x="774" y="5853"/>
                </a:lnTo>
                <a:lnTo>
                  <a:pt x="795" y="5857"/>
                </a:lnTo>
                <a:lnTo>
                  <a:pt x="815" y="5860"/>
                </a:lnTo>
                <a:lnTo>
                  <a:pt x="835" y="5862"/>
                </a:lnTo>
                <a:lnTo>
                  <a:pt x="856" y="5865"/>
                </a:lnTo>
                <a:lnTo>
                  <a:pt x="876" y="5866"/>
                </a:lnTo>
                <a:lnTo>
                  <a:pt x="896" y="5867"/>
                </a:lnTo>
                <a:lnTo>
                  <a:pt x="917" y="5867"/>
                </a:lnTo>
                <a:lnTo>
                  <a:pt x="937" y="5869"/>
                </a:lnTo>
                <a:lnTo>
                  <a:pt x="959" y="5867"/>
                </a:lnTo>
                <a:lnTo>
                  <a:pt x="979" y="5867"/>
                </a:lnTo>
                <a:lnTo>
                  <a:pt x="999" y="5866"/>
                </a:lnTo>
                <a:lnTo>
                  <a:pt x="1020" y="5865"/>
                </a:lnTo>
                <a:lnTo>
                  <a:pt x="1040" y="5862"/>
                </a:lnTo>
                <a:lnTo>
                  <a:pt x="1060" y="5860"/>
                </a:lnTo>
                <a:lnTo>
                  <a:pt x="1081" y="5857"/>
                </a:lnTo>
                <a:lnTo>
                  <a:pt x="1101" y="5853"/>
                </a:lnTo>
                <a:lnTo>
                  <a:pt x="1120" y="5851"/>
                </a:lnTo>
                <a:lnTo>
                  <a:pt x="1140" y="5845"/>
                </a:lnTo>
                <a:lnTo>
                  <a:pt x="1159" y="5842"/>
                </a:lnTo>
                <a:lnTo>
                  <a:pt x="1179" y="5836"/>
                </a:lnTo>
                <a:lnTo>
                  <a:pt x="1199" y="5831"/>
                </a:lnTo>
                <a:lnTo>
                  <a:pt x="1218" y="5825"/>
                </a:lnTo>
                <a:lnTo>
                  <a:pt x="1237" y="5818"/>
                </a:lnTo>
                <a:lnTo>
                  <a:pt x="1255" y="5812"/>
                </a:lnTo>
                <a:lnTo>
                  <a:pt x="1274" y="5806"/>
                </a:lnTo>
                <a:lnTo>
                  <a:pt x="1292" y="5798"/>
                </a:lnTo>
                <a:lnTo>
                  <a:pt x="1311" y="5790"/>
                </a:lnTo>
                <a:lnTo>
                  <a:pt x="1328" y="5781"/>
                </a:lnTo>
                <a:lnTo>
                  <a:pt x="1346" y="5774"/>
                </a:lnTo>
                <a:lnTo>
                  <a:pt x="1364" y="5765"/>
                </a:lnTo>
                <a:lnTo>
                  <a:pt x="1382" y="5756"/>
                </a:lnTo>
                <a:lnTo>
                  <a:pt x="1398" y="5745"/>
                </a:lnTo>
                <a:lnTo>
                  <a:pt x="1416" y="5735"/>
                </a:lnTo>
                <a:lnTo>
                  <a:pt x="1433" y="5725"/>
                </a:lnTo>
                <a:lnTo>
                  <a:pt x="1449" y="5714"/>
                </a:lnTo>
                <a:lnTo>
                  <a:pt x="1466" y="5703"/>
                </a:lnTo>
                <a:lnTo>
                  <a:pt x="1481" y="5693"/>
                </a:lnTo>
                <a:lnTo>
                  <a:pt x="1498" y="5681"/>
                </a:lnTo>
                <a:lnTo>
                  <a:pt x="1513" y="5668"/>
                </a:lnTo>
                <a:lnTo>
                  <a:pt x="1528" y="5657"/>
                </a:lnTo>
                <a:lnTo>
                  <a:pt x="1559" y="5631"/>
                </a:lnTo>
                <a:lnTo>
                  <a:pt x="1588" y="5604"/>
                </a:lnTo>
                <a:lnTo>
                  <a:pt x="1614" y="5576"/>
                </a:lnTo>
                <a:lnTo>
                  <a:pt x="1641" y="5546"/>
                </a:lnTo>
                <a:lnTo>
                  <a:pt x="1667" y="5515"/>
                </a:lnTo>
                <a:lnTo>
                  <a:pt x="1691" y="5485"/>
                </a:lnTo>
                <a:lnTo>
                  <a:pt x="1702" y="5468"/>
                </a:lnTo>
                <a:lnTo>
                  <a:pt x="1714" y="5451"/>
                </a:lnTo>
                <a:lnTo>
                  <a:pt x="1725" y="5435"/>
                </a:lnTo>
                <a:lnTo>
                  <a:pt x="1735" y="5418"/>
                </a:lnTo>
                <a:lnTo>
                  <a:pt x="1745" y="5401"/>
                </a:lnTo>
                <a:lnTo>
                  <a:pt x="1756" y="5383"/>
                </a:lnTo>
                <a:lnTo>
                  <a:pt x="1764" y="5365"/>
                </a:lnTo>
                <a:lnTo>
                  <a:pt x="1775" y="5347"/>
                </a:lnTo>
                <a:lnTo>
                  <a:pt x="1784" y="5329"/>
                </a:lnTo>
                <a:lnTo>
                  <a:pt x="1791" y="5311"/>
                </a:lnTo>
                <a:lnTo>
                  <a:pt x="1800" y="5292"/>
                </a:lnTo>
                <a:lnTo>
                  <a:pt x="1808" y="5274"/>
                </a:lnTo>
                <a:lnTo>
                  <a:pt x="1814" y="5255"/>
                </a:lnTo>
                <a:lnTo>
                  <a:pt x="1822" y="5235"/>
                </a:lnTo>
                <a:lnTo>
                  <a:pt x="1828" y="5215"/>
                </a:lnTo>
                <a:lnTo>
                  <a:pt x="1834" y="5196"/>
                </a:lnTo>
                <a:lnTo>
                  <a:pt x="1839" y="5176"/>
                </a:lnTo>
                <a:lnTo>
                  <a:pt x="1846" y="5156"/>
                </a:lnTo>
                <a:lnTo>
                  <a:pt x="1850" y="5135"/>
                </a:lnTo>
                <a:lnTo>
                  <a:pt x="1855" y="5115"/>
                </a:lnTo>
                <a:lnTo>
                  <a:pt x="1859" y="5094"/>
                </a:lnTo>
                <a:lnTo>
                  <a:pt x="1862" y="5074"/>
                </a:lnTo>
                <a:lnTo>
                  <a:pt x="1865" y="5053"/>
                </a:lnTo>
                <a:lnTo>
                  <a:pt x="1867" y="5033"/>
                </a:lnTo>
                <a:lnTo>
                  <a:pt x="1870" y="5012"/>
                </a:lnTo>
                <a:lnTo>
                  <a:pt x="1871" y="4991"/>
                </a:lnTo>
                <a:lnTo>
                  <a:pt x="1873" y="4971"/>
                </a:lnTo>
                <a:lnTo>
                  <a:pt x="1874" y="4950"/>
                </a:lnTo>
                <a:lnTo>
                  <a:pt x="1874" y="4930"/>
                </a:lnTo>
                <a:lnTo>
                  <a:pt x="1874" y="4911"/>
                </a:lnTo>
                <a:lnTo>
                  <a:pt x="1874" y="4890"/>
                </a:lnTo>
                <a:lnTo>
                  <a:pt x="1873" y="4869"/>
                </a:lnTo>
                <a:lnTo>
                  <a:pt x="1871" y="4849"/>
                </a:lnTo>
                <a:lnTo>
                  <a:pt x="1870" y="4830"/>
                </a:lnTo>
                <a:lnTo>
                  <a:pt x="1867" y="4809"/>
                </a:lnTo>
                <a:lnTo>
                  <a:pt x="1865" y="4790"/>
                </a:lnTo>
                <a:lnTo>
                  <a:pt x="1862" y="4769"/>
                </a:lnTo>
                <a:lnTo>
                  <a:pt x="1859" y="4750"/>
                </a:lnTo>
                <a:lnTo>
                  <a:pt x="1855" y="4731"/>
                </a:lnTo>
                <a:lnTo>
                  <a:pt x="1851" y="4710"/>
                </a:lnTo>
                <a:lnTo>
                  <a:pt x="1846" y="4691"/>
                </a:lnTo>
                <a:lnTo>
                  <a:pt x="1841" y="4672"/>
                </a:lnTo>
                <a:lnTo>
                  <a:pt x="1836" y="4652"/>
                </a:lnTo>
                <a:lnTo>
                  <a:pt x="1831" y="4634"/>
                </a:lnTo>
                <a:lnTo>
                  <a:pt x="1824" y="4615"/>
                </a:lnTo>
                <a:lnTo>
                  <a:pt x="1818" y="4596"/>
                </a:lnTo>
                <a:lnTo>
                  <a:pt x="1810" y="4578"/>
                </a:lnTo>
                <a:lnTo>
                  <a:pt x="1803" y="4559"/>
                </a:lnTo>
                <a:lnTo>
                  <a:pt x="1795" y="4541"/>
                </a:lnTo>
                <a:lnTo>
                  <a:pt x="1787" y="4523"/>
                </a:lnTo>
                <a:lnTo>
                  <a:pt x="1778" y="4505"/>
                </a:lnTo>
                <a:lnTo>
                  <a:pt x="1770" y="4487"/>
                </a:lnTo>
                <a:lnTo>
                  <a:pt x="1761" y="4470"/>
                </a:lnTo>
                <a:lnTo>
                  <a:pt x="1751" y="4452"/>
                </a:lnTo>
                <a:lnTo>
                  <a:pt x="1742" y="4435"/>
                </a:lnTo>
                <a:lnTo>
                  <a:pt x="1731" y="4419"/>
                </a:lnTo>
                <a:lnTo>
                  <a:pt x="1720" y="4402"/>
                </a:lnTo>
                <a:lnTo>
                  <a:pt x="1710" y="4385"/>
                </a:lnTo>
                <a:lnTo>
                  <a:pt x="1698" y="4369"/>
                </a:lnTo>
                <a:lnTo>
                  <a:pt x="1687" y="4353"/>
                </a:lnTo>
                <a:lnTo>
                  <a:pt x="1674" y="4336"/>
                </a:lnTo>
                <a:lnTo>
                  <a:pt x="1662" y="4321"/>
                </a:lnTo>
                <a:lnTo>
                  <a:pt x="1649" y="4306"/>
                </a:lnTo>
                <a:lnTo>
                  <a:pt x="1636" y="4292"/>
                </a:lnTo>
                <a:lnTo>
                  <a:pt x="1623" y="4276"/>
                </a:lnTo>
                <a:lnTo>
                  <a:pt x="1609" y="4262"/>
                </a:lnTo>
                <a:lnTo>
                  <a:pt x="1581" y="4234"/>
                </a:lnTo>
                <a:lnTo>
                  <a:pt x="1552" y="4207"/>
                </a:lnTo>
                <a:lnTo>
                  <a:pt x="1520" y="4181"/>
                </a:lnTo>
                <a:lnTo>
                  <a:pt x="1489" y="4157"/>
                </a:lnTo>
                <a:lnTo>
                  <a:pt x="1472" y="4145"/>
                </a:lnTo>
                <a:lnTo>
                  <a:pt x="1456" y="4134"/>
                </a:lnTo>
                <a:lnTo>
                  <a:pt x="1439" y="4122"/>
                </a:lnTo>
                <a:lnTo>
                  <a:pt x="1421" y="4112"/>
                </a:lnTo>
                <a:lnTo>
                  <a:pt x="1405" y="4101"/>
                </a:lnTo>
                <a:lnTo>
                  <a:pt x="1386" y="4091"/>
                </a:lnTo>
                <a:lnTo>
                  <a:pt x="1368" y="4081"/>
                </a:lnTo>
                <a:lnTo>
                  <a:pt x="1350" y="4072"/>
                </a:lnTo>
                <a:lnTo>
                  <a:pt x="1331" y="4063"/>
                </a:lnTo>
                <a:lnTo>
                  <a:pt x="1312" y="4054"/>
                </a:lnTo>
                <a:lnTo>
                  <a:pt x="1312" y="3520"/>
                </a:lnTo>
                <a:lnTo>
                  <a:pt x="1312" y="2987"/>
                </a:lnTo>
                <a:lnTo>
                  <a:pt x="1312" y="2452"/>
                </a:lnTo>
                <a:lnTo>
                  <a:pt x="1312" y="1918"/>
                </a:lnTo>
                <a:lnTo>
                  <a:pt x="1312" y="1651"/>
                </a:lnTo>
                <a:lnTo>
                  <a:pt x="1312" y="1384"/>
                </a:lnTo>
                <a:lnTo>
                  <a:pt x="1312" y="1117"/>
                </a:lnTo>
                <a:lnTo>
                  <a:pt x="1312" y="851"/>
                </a:lnTo>
                <a:lnTo>
                  <a:pt x="1312" y="784"/>
                </a:lnTo>
                <a:lnTo>
                  <a:pt x="1312" y="717"/>
                </a:lnTo>
                <a:lnTo>
                  <a:pt x="1312" y="651"/>
                </a:lnTo>
                <a:lnTo>
                  <a:pt x="1312" y="584"/>
                </a:lnTo>
                <a:lnTo>
                  <a:pt x="1312" y="580"/>
                </a:lnTo>
                <a:lnTo>
                  <a:pt x="1312" y="575"/>
                </a:lnTo>
                <a:lnTo>
                  <a:pt x="1312" y="569"/>
                </a:lnTo>
                <a:lnTo>
                  <a:pt x="1312" y="562"/>
                </a:lnTo>
                <a:lnTo>
                  <a:pt x="1312" y="554"/>
                </a:lnTo>
                <a:lnTo>
                  <a:pt x="1312" y="547"/>
                </a:lnTo>
                <a:lnTo>
                  <a:pt x="1312" y="539"/>
                </a:lnTo>
                <a:lnTo>
                  <a:pt x="1312" y="530"/>
                </a:lnTo>
                <a:lnTo>
                  <a:pt x="1312" y="521"/>
                </a:lnTo>
                <a:lnTo>
                  <a:pt x="1312" y="512"/>
                </a:lnTo>
                <a:lnTo>
                  <a:pt x="1312" y="491"/>
                </a:lnTo>
                <a:lnTo>
                  <a:pt x="1312" y="471"/>
                </a:lnTo>
                <a:lnTo>
                  <a:pt x="1312" y="449"/>
                </a:lnTo>
                <a:lnTo>
                  <a:pt x="1312" y="429"/>
                </a:lnTo>
                <a:lnTo>
                  <a:pt x="1312" y="408"/>
                </a:lnTo>
                <a:lnTo>
                  <a:pt x="1311" y="387"/>
                </a:lnTo>
                <a:lnTo>
                  <a:pt x="1311" y="378"/>
                </a:lnTo>
                <a:lnTo>
                  <a:pt x="1311" y="368"/>
                </a:lnTo>
                <a:lnTo>
                  <a:pt x="1311" y="360"/>
                </a:lnTo>
                <a:lnTo>
                  <a:pt x="1309" y="351"/>
                </a:lnTo>
                <a:lnTo>
                  <a:pt x="1309" y="344"/>
                </a:lnTo>
                <a:lnTo>
                  <a:pt x="1309" y="337"/>
                </a:lnTo>
                <a:lnTo>
                  <a:pt x="1308" y="331"/>
                </a:lnTo>
                <a:lnTo>
                  <a:pt x="1308" y="325"/>
                </a:lnTo>
                <a:lnTo>
                  <a:pt x="1308" y="319"/>
                </a:lnTo>
                <a:lnTo>
                  <a:pt x="1307" y="316"/>
                </a:lnTo>
                <a:lnTo>
                  <a:pt x="1304" y="298"/>
                </a:lnTo>
                <a:lnTo>
                  <a:pt x="1299" y="282"/>
                </a:lnTo>
                <a:lnTo>
                  <a:pt x="1295" y="265"/>
                </a:lnTo>
                <a:lnTo>
                  <a:pt x="1290" y="249"/>
                </a:lnTo>
                <a:lnTo>
                  <a:pt x="1284" y="233"/>
                </a:lnTo>
                <a:lnTo>
                  <a:pt x="1278" y="218"/>
                </a:lnTo>
                <a:lnTo>
                  <a:pt x="1270" y="204"/>
                </a:lnTo>
                <a:lnTo>
                  <a:pt x="1262" y="188"/>
                </a:lnTo>
                <a:lnTo>
                  <a:pt x="1253" y="176"/>
                </a:lnTo>
                <a:lnTo>
                  <a:pt x="1245" y="161"/>
                </a:lnTo>
                <a:lnTo>
                  <a:pt x="1234" y="149"/>
                </a:lnTo>
                <a:lnTo>
                  <a:pt x="1226" y="136"/>
                </a:lnTo>
                <a:lnTo>
                  <a:pt x="1214" y="123"/>
                </a:lnTo>
                <a:lnTo>
                  <a:pt x="1203" y="111"/>
                </a:lnTo>
                <a:lnTo>
                  <a:pt x="1191" y="100"/>
                </a:lnTo>
                <a:lnTo>
                  <a:pt x="1180" y="89"/>
                </a:lnTo>
                <a:lnTo>
                  <a:pt x="1167" y="79"/>
                </a:lnTo>
                <a:lnTo>
                  <a:pt x="1154" y="69"/>
                </a:lnTo>
                <a:lnTo>
                  <a:pt x="1140" y="60"/>
                </a:lnTo>
                <a:lnTo>
                  <a:pt x="1126" y="51"/>
                </a:lnTo>
                <a:lnTo>
                  <a:pt x="1112" y="43"/>
                </a:lnTo>
                <a:lnTo>
                  <a:pt x="1098" y="36"/>
                </a:lnTo>
                <a:lnTo>
                  <a:pt x="1083" y="29"/>
                </a:lnTo>
                <a:lnTo>
                  <a:pt x="1068" y="24"/>
                </a:lnTo>
                <a:lnTo>
                  <a:pt x="1053" y="18"/>
                </a:lnTo>
                <a:lnTo>
                  <a:pt x="1036" y="14"/>
                </a:lnTo>
                <a:lnTo>
                  <a:pt x="1021" y="9"/>
                </a:lnTo>
                <a:lnTo>
                  <a:pt x="1004" y="6"/>
                </a:lnTo>
                <a:lnTo>
                  <a:pt x="988" y="3"/>
                </a:lnTo>
                <a:lnTo>
                  <a:pt x="971" y="1"/>
                </a:lnTo>
                <a:lnTo>
                  <a:pt x="955" y="0"/>
                </a:lnTo>
                <a:lnTo>
                  <a:pt x="937" y="0"/>
                </a:lnTo>
                <a:lnTo>
                  <a:pt x="920" y="0"/>
                </a:lnTo>
                <a:lnTo>
                  <a:pt x="904" y="1"/>
                </a:lnTo>
                <a:lnTo>
                  <a:pt x="887" y="3"/>
                </a:lnTo>
                <a:lnTo>
                  <a:pt x="871" y="6"/>
                </a:lnTo>
                <a:lnTo>
                  <a:pt x="854" y="9"/>
                </a:lnTo>
                <a:lnTo>
                  <a:pt x="838" y="14"/>
                </a:lnTo>
                <a:lnTo>
                  <a:pt x="823" y="18"/>
                </a:lnTo>
                <a:lnTo>
                  <a:pt x="807" y="24"/>
                </a:lnTo>
                <a:lnTo>
                  <a:pt x="792" y="29"/>
                </a:lnTo>
                <a:lnTo>
                  <a:pt x="777" y="37"/>
                </a:lnTo>
                <a:lnTo>
                  <a:pt x="763" y="43"/>
                </a:lnTo>
                <a:lnTo>
                  <a:pt x="748" y="51"/>
                </a:lnTo>
                <a:lnTo>
                  <a:pt x="735" y="60"/>
                </a:lnTo>
                <a:lnTo>
                  <a:pt x="721" y="69"/>
                </a:lnTo>
                <a:lnTo>
                  <a:pt x="708" y="79"/>
                </a:lnTo>
                <a:lnTo>
                  <a:pt x="695" y="89"/>
                </a:lnTo>
                <a:lnTo>
                  <a:pt x="683" y="100"/>
                </a:lnTo>
                <a:lnTo>
                  <a:pt x="671" y="111"/>
                </a:lnTo>
                <a:lnTo>
                  <a:pt x="660" y="123"/>
                </a:lnTo>
                <a:lnTo>
                  <a:pt x="650" y="136"/>
                </a:lnTo>
                <a:lnTo>
                  <a:pt x="640" y="149"/>
                </a:lnTo>
                <a:lnTo>
                  <a:pt x="631" y="161"/>
                </a:lnTo>
                <a:lnTo>
                  <a:pt x="620" y="176"/>
                </a:lnTo>
                <a:lnTo>
                  <a:pt x="613" y="190"/>
                </a:lnTo>
                <a:lnTo>
                  <a:pt x="605" y="204"/>
                </a:lnTo>
                <a:lnTo>
                  <a:pt x="598" y="219"/>
                </a:lnTo>
                <a:lnTo>
                  <a:pt x="591" y="235"/>
                </a:lnTo>
                <a:lnTo>
                  <a:pt x="585" y="250"/>
                </a:lnTo>
                <a:lnTo>
                  <a:pt x="580" y="265"/>
                </a:lnTo>
                <a:lnTo>
                  <a:pt x="575" y="282"/>
                </a:lnTo>
                <a:lnTo>
                  <a:pt x="571" y="299"/>
                </a:lnTo>
                <a:lnTo>
                  <a:pt x="568" y="316"/>
                </a:lnTo>
                <a:lnTo>
                  <a:pt x="567" y="319"/>
                </a:lnTo>
                <a:lnTo>
                  <a:pt x="567" y="325"/>
                </a:lnTo>
                <a:lnTo>
                  <a:pt x="566" y="331"/>
                </a:lnTo>
                <a:lnTo>
                  <a:pt x="566" y="337"/>
                </a:lnTo>
                <a:lnTo>
                  <a:pt x="566" y="345"/>
                </a:lnTo>
                <a:lnTo>
                  <a:pt x="565" y="353"/>
                </a:lnTo>
                <a:lnTo>
                  <a:pt x="565" y="360"/>
                </a:lnTo>
                <a:lnTo>
                  <a:pt x="565" y="369"/>
                </a:lnTo>
                <a:lnTo>
                  <a:pt x="563" y="378"/>
                </a:lnTo>
                <a:lnTo>
                  <a:pt x="563" y="387"/>
                </a:lnTo>
                <a:lnTo>
                  <a:pt x="563" y="408"/>
                </a:lnTo>
                <a:lnTo>
                  <a:pt x="563" y="429"/>
                </a:lnTo>
                <a:lnTo>
                  <a:pt x="563" y="450"/>
                </a:lnTo>
                <a:lnTo>
                  <a:pt x="562" y="471"/>
                </a:lnTo>
                <a:lnTo>
                  <a:pt x="562" y="493"/>
                </a:lnTo>
                <a:lnTo>
                  <a:pt x="562" y="512"/>
                </a:lnTo>
                <a:lnTo>
                  <a:pt x="562" y="522"/>
                </a:lnTo>
                <a:lnTo>
                  <a:pt x="562" y="531"/>
                </a:lnTo>
                <a:lnTo>
                  <a:pt x="562" y="540"/>
                </a:lnTo>
                <a:lnTo>
                  <a:pt x="562" y="548"/>
                </a:lnTo>
                <a:lnTo>
                  <a:pt x="562" y="556"/>
                </a:lnTo>
                <a:lnTo>
                  <a:pt x="562" y="563"/>
                </a:lnTo>
                <a:lnTo>
                  <a:pt x="563" y="570"/>
                </a:lnTo>
                <a:lnTo>
                  <a:pt x="563" y="575"/>
                </a:lnTo>
                <a:lnTo>
                  <a:pt x="563" y="580"/>
                </a:lnTo>
                <a:lnTo>
                  <a:pt x="563" y="584"/>
                </a:lnTo>
                <a:lnTo>
                  <a:pt x="563" y="651"/>
                </a:lnTo>
                <a:lnTo>
                  <a:pt x="563" y="717"/>
                </a:lnTo>
                <a:lnTo>
                  <a:pt x="563" y="784"/>
                </a:lnTo>
                <a:lnTo>
                  <a:pt x="563" y="851"/>
                </a:lnTo>
                <a:lnTo>
                  <a:pt x="563" y="1118"/>
                </a:lnTo>
                <a:lnTo>
                  <a:pt x="563" y="1385"/>
                </a:lnTo>
                <a:lnTo>
                  <a:pt x="563" y="1652"/>
                </a:lnTo>
                <a:lnTo>
                  <a:pt x="563" y="1918"/>
                </a:lnTo>
                <a:lnTo>
                  <a:pt x="563" y="2452"/>
                </a:lnTo>
                <a:lnTo>
                  <a:pt x="563" y="2987"/>
                </a:lnTo>
                <a:lnTo>
                  <a:pt x="563" y="3520"/>
                </a:lnTo>
                <a:lnTo>
                  <a:pt x="563" y="4054"/>
                </a:lnTo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127000" prst="artDeco"/>
          </a:sp3d>
        </xdr:spPr>
        <xdr:txBody>
          <a:bodyPr anchor="ctr"/>
          <a:lstStyle/>
          <a:p>
            <a:endParaRPr lang="en-US"/>
          </a:p>
        </xdr:txBody>
      </xdr:sp>
      <xdr:sp macro="" textlink="">
        <xdr:nvSpPr>
          <xdr:cNvPr id="430" name="Rounded Rectangle 429"/>
          <xdr:cNvSpPr/>
        </xdr:nvSpPr>
        <xdr:spPr>
          <a:xfrm>
            <a:off x="9900840" y="2938391"/>
            <a:ext cx="172173" cy="2522538"/>
          </a:xfrm>
          <a:prstGeom prst="roundRect">
            <a:avLst>
              <a:gd name="adj" fmla="val 48342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431" name="Chart 735"/>
          <xdr:cNvGraphicFramePr>
            <a:graphicFrameLocks/>
          </xdr:cNvGraphicFramePr>
        </xdr:nvGraphicFramePr>
        <xdr:xfrm>
          <a:off x="9066995" y="2893712"/>
          <a:ext cx="1309582" cy="25927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sp macro="" textlink="">
        <xdr:nvSpPr>
          <xdr:cNvPr id="432" name="Oval 431"/>
          <xdr:cNvSpPr/>
        </xdr:nvSpPr>
        <xdr:spPr>
          <a:xfrm>
            <a:off x="9537364" y="5318144"/>
            <a:ext cx="927821" cy="98045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Dashboard Calculations - Locked'!S37">
        <xdr:nvSpPr>
          <xdr:cNvPr id="433" name="TextBox 432"/>
          <xdr:cNvSpPr txBox="1"/>
        </xdr:nvSpPr>
        <xdr:spPr>
          <a:xfrm>
            <a:off x="9508668" y="5594196"/>
            <a:ext cx="975647" cy="390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D835CE1A-B4DF-4C6C-977A-E38012263EF7}" type="TxLink">
              <a:rPr lang="en-US" sz="3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"/>
                <a:cs typeface="Arial"/>
              </a:rPr>
              <a:pPr algn="ctr"/>
              <a:t>83%</a:t>
            </a:fld>
            <a:endParaRPr lang="en-US" sz="3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O54">
        <xdr:nvSpPr>
          <xdr:cNvPr id="434" name="TextBox 433"/>
          <xdr:cNvSpPr txBox="1"/>
        </xdr:nvSpPr>
        <xdr:spPr>
          <a:xfrm>
            <a:off x="10369534" y="2776568"/>
            <a:ext cx="2649552" cy="8376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53CB1EE-9A3B-477F-87EE-9D9D4D5A7551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Outlook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R37">
        <xdr:nvSpPr>
          <xdr:cNvPr id="435" name="TextBox 434"/>
          <xdr:cNvSpPr txBox="1"/>
        </xdr:nvSpPr>
        <xdr:spPr>
          <a:xfrm>
            <a:off x="10465185" y="3623760"/>
            <a:ext cx="2649552" cy="1161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045A5BB4-3695-4DAA-8616-89F0CC667BE1}" type="TxLink">
              <a:rPr lang="en-US" sz="6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 pitchFamily="34" charset="0"/>
              </a:rPr>
              <a:pPr algn="ctr"/>
              <a:t>82.9%</a:t>
            </a:fld>
            <a:endParaRPr lang="en-US" sz="6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16</xdr:col>
      <xdr:colOff>217714</xdr:colOff>
      <xdr:row>93</xdr:row>
      <xdr:rowOff>178591</xdr:rowOff>
    </xdr:from>
    <xdr:to>
      <xdr:col>20</xdr:col>
      <xdr:colOff>285749</xdr:colOff>
      <xdr:row>104</xdr:row>
      <xdr:rowOff>39121</xdr:rowOff>
    </xdr:to>
    <xdr:sp macro="" textlink="'Dashboard Calculations - Locked'!R39">
      <xdr:nvSpPr>
        <xdr:cNvPr id="436" name="TextBox 435"/>
        <xdr:cNvSpPr txBox="1"/>
      </xdr:nvSpPr>
      <xdr:spPr>
        <a:xfrm>
          <a:off x="10314214" y="18645185"/>
          <a:ext cx="2496910" cy="1956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fld id="{A04D99F8-BABE-4D3E-8A53-89D04D2AE550}" type="TxLink">
            <a:rPr lang="en-US" sz="13000" b="1" i="0" u="none" strike="noStrike" cap="none" spc="50">
              <a:ln w="11430"/>
              <a:solidFill>
                <a:schemeClr val="tx1">
                  <a:lumMod val="95000"/>
                  <a:lumOff val="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ingdings"/>
            </a:rPr>
            <a:pPr algn="ctr"/>
            <a:t>ñ</a:t>
          </a:fld>
          <a:endParaRPr lang="en-US" sz="13000" b="1" cap="none" spc="50">
            <a:ln w="11430"/>
            <a:solidFill>
              <a:schemeClr val="tx1">
                <a:lumMod val="95000"/>
                <a:lumOff val="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513882</xdr:colOff>
      <xdr:row>84</xdr:row>
      <xdr:rowOff>36201</xdr:rowOff>
    </xdr:from>
    <xdr:to>
      <xdr:col>13</xdr:col>
      <xdr:colOff>485978</xdr:colOff>
      <xdr:row>103</xdr:row>
      <xdr:rowOff>189497</xdr:rowOff>
    </xdr:to>
    <xdr:grpSp>
      <xdr:nvGrpSpPr>
        <xdr:cNvPr id="16" name="Group 15"/>
        <xdr:cNvGrpSpPr/>
      </xdr:nvGrpSpPr>
      <xdr:grpSpPr>
        <a:xfrm>
          <a:off x="4759311" y="16074487"/>
          <a:ext cx="4480596" cy="3594089"/>
          <a:chOff x="4552482" y="16781151"/>
          <a:chExt cx="4239296" cy="3772796"/>
        </a:xfrm>
      </xdr:grpSpPr>
      <xdr:sp macro="" textlink="">
        <xdr:nvSpPr>
          <xdr:cNvPr id="438" name="Rounded Rectangle 437"/>
          <xdr:cNvSpPr/>
        </xdr:nvSpPr>
        <xdr:spPr bwMode="auto">
          <a:xfrm>
            <a:off x="4552482" y="16781151"/>
            <a:ext cx="4239296" cy="3772796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14" name="Group 13"/>
          <xdr:cNvGrpSpPr/>
        </xdr:nvGrpSpPr>
        <xdr:grpSpPr>
          <a:xfrm>
            <a:off x="4796631" y="17852295"/>
            <a:ext cx="3650992" cy="1796958"/>
            <a:chOff x="4813300" y="17845151"/>
            <a:chExt cx="3665279" cy="1796958"/>
          </a:xfrm>
        </xdr:grpSpPr>
        <xdr:sp macro="" textlink="">
          <xdr:nvSpPr>
            <xdr:cNvPr id="452" name="Freeform 362"/>
            <xdr:cNvSpPr>
              <a:spLocks/>
            </xdr:cNvSpPr>
          </xdr:nvSpPr>
          <xdr:spPr bwMode="auto">
            <a:xfrm>
              <a:off x="6117333" y="17845151"/>
              <a:ext cx="1057213" cy="659393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53" name="Freeform 367"/>
            <xdr:cNvSpPr>
              <a:spLocks/>
            </xdr:cNvSpPr>
          </xdr:nvSpPr>
          <xdr:spPr bwMode="auto">
            <a:xfrm>
              <a:off x="7047393" y="17946976"/>
              <a:ext cx="1056733" cy="985950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54" name="Freeform 372"/>
            <xdr:cNvSpPr>
              <a:spLocks/>
            </xdr:cNvSpPr>
          </xdr:nvSpPr>
          <xdr:spPr bwMode="auto">
            <a:xfrm>
              <a:off x="7648469" y="18629245"/>
              <a:ext cx="830110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55" name="Freeform 377"/>
            <xdr:cNvSpPr>
              <a:spLocks/>
            </xdr:cNvSpPr>
          </xdr:nvSpPr>
          <xdr:spPr bwMode="auto">
            <a:xfrm>
              <a:off x="4813300" y="18629245"/>
              <a:ext cx="827729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56" name="Freeform 383"/>
            <xdr:cNvSpPr>
              <a:spLocks/>
            </xdr:cNvSpPr>
          </xdr:nvSpPr>
          <xdr:spPr bwMode="auto">
            <a:xfrm>
              <a:off x="5185372" y="17946976"/>
              <a:ext cx="1057182" cy="985950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440" name="Chart 2"/>
          <xdr:cNvGraphicFramePr>
            <a:graphicFrameLocks/>
          </xdr:cNvGraphicFramePr>
        </xdr:nvGraphicFramePr>
        <xdr:xfrm>
          <a:off x="4621934" y="17311288"/>
          <a:ext cx="4048778" cy="27224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sp macro="" textlink="'Example Dashboard Conf Page'!J56">
        <xdr:nvSpPr>
          <xdr:cNvPr id="441" name="TextBox 440"/>
          <xdr:cNvSpPr txBox="1"/>
        </xdr:nvSpPr>
        <xdr:spPr bwMode="auto">
          <a:xfrm>
            <a:off x="4868002" y="20115693"/>
            <a:ext cx="3572681" cy="4287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09F5445-6D7D-41DB-B524-FB6D5F31C7AA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J54">
        <xdr:nvSpPr>
          <xdr:cNvPr id="442" name="TextBox 441"/>
          <xdr:cNvSpPr txBox="1"/>
        </xdr:nvSpPr>
        <xdr:spPr bwMode="auto">
          <a:xfrm>
            <a:off x="5000850" y="16866896"/>
            <a:ext cx="3285628" cy="847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13A6E42-5270-47D1-8D01-D7AA13C77AB9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I37">
        <xdr:nvSpPr>
          <xdr:cNvPr id="443" name="TextBox 442"/>
          <xdr:cNvSpPr txBox="1"/>
        </xdr:nvSpPr>
        <xdr:spPr bwMode="auto">
          <a:xfrm>
            <a:off x="5344837" y="19486893"/>
            <a:ext cx="543257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8822763B-880B-4BA0-9BC4-2FE0D0FE327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40">
        <xdr:nvSpPr>
          <xdr:cNvPr id="444" name="TextBox 443"/>
          <xdr:cNvSpPr txBox="1"/>
        </xdr:nvSpPr>
        <xdr:spPr bwMode="auto">
          <a:xfrm>
            <a:off x="5544106" y="18943840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F7EACDB-B3DB-4A4B-A31F-B84F945598BC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41">
        <xdr:nvSpPr>
          <xdr:cNvPr id="445" name="TextBox 444"/>
          <xdr:cNvSpPr txBox="1"/>
        </xdr:nvSpPr>
        <xdr:spPr bwMode="auto">
          <a:xfrm>
            <a:off x="6039918" y="18543694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859FFA6-F8C9-4B7F-BDC4-B5048E390DEA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42">
        <xdr:nvSpPr>
          <xdr:cNvPr id="446" name="TextBox 445"/>
          <xdr:cNvSpPr txBox="1"/>
        </xdr:nvSpPr>
        <xdr:spPr bwMode="auto">
          <a:xfrm>
            <a:off x="6687554" y="18553222"/>
            <a:ext cx="56223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294E6582-D5B2-4EAD-8E1F-DD481C99B054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30.0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43">
        <xdr:nvSpPr>
          <xdr:cNvPr id="447" name="TextBox 446"/>
          <xdr:cNvSpPr txBox="1"/>
        </xdr:nvSpPr>
        <xdr:spPr bwMode="auto">
          <a:xfrm>
            <a:off x="7173878" y="18953367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278DE9B-D945-4918-B03A-AF1F25CEC588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38">
        <xdr:nvSpPr>
          <xdr:cNvPr id="448" name="TextBox 447"/>
          <xdr:cNvSpPr txBox="1"/>
        </xdr:nvSpPr>
        <xdr:spPr bwMode="auto">
          <a:xfrm>
            <a:off x="7344681" y="19486893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193CF1E-5725-47B1-8F39-59E1DCDB9CFA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50.0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449" name="Group 28"/>
          <xdr:cNvGrpSpPr>
            <a:grpSpLocks/>
          </xdr:cNvGrpSpPr>
        </xdr:nvGrpSpPr>
        <xdr:grpSpPr bwMode="auto">
          <a:xfrm>
            <a:off x="6118003" y="19110660"/>
            <a:ext cx="1046874" cy="951679"/>
            <a:chOff x="1990724" y="3124200"/>
            <a:chExt cx="1038225" cy="942975"/>
          </a:xfrm>
        </xdr:grpSpPr>
        <xdr:sp macro="" textlink="">
          <xdr:nvSpPr>
            <xdr:cNvPr id="450" name="Oval 449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I39">
          <xdr:nvSpPr>
            <xdr:cNvPr id="451" name="TextBox 450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11205036-4866-4119-ABCD-D4A26DC4A801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27.7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177067</xdr:colOff>
      <xdr:row>108</xdr:row>
      <xdr:rowOff>128037</xdr:rowOff>
    </xdr:from>
    <xdr:to>
      <xdr:col>6</xdr:col>
      <xdr:colOff>377896</xdr:colOff>
      <xdr:row>128</xdr:row>
      <xdr:rowOff>90482</xdr:rowOff>
    </xdr:to>
    <xdr:grpSp>
      <xdr:nvGrpSpPr>
        <xdr:cNvPr id="458" name="Group 238"/>
        <xdr:cNvGrpSpPr>
          <a:grpSpLocks/>
        </xdr:cNvGrpSpPr>
      </xdr:nvGrpSpPr>
      <xdr:grpSpPr bwMode="auto">
        <a:xfrm>
          <a:off x="177067" y="20520608"/>
          <a:ext cx="4446258" cy="3591017"/>
          <a:chOff x="179161" y="2687486"/>
          <a:chExt cx="4259035" cy="3769178"/>
        </a:xfrm>
      </xdr:grpSpPr>
      <xdr:sp macro="" textlink="">
        <xdr:nvSpPr>
          <xdr:cNvPr id="459" name="Rounded Rectangle 458"/>
          <xdr:cNvSpPr/>
        </xdr:nvSpPr>
        <xdr:spPr>
          <a:xfrm>
            <a:off x="182630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460" name="Group 427"/>
          <xdr:cNvGrpSpPr>
            <a:grpSpLocks/>
          </xdr:cNvGrpSpPr>
        </xdr:nvGrpSpPr>
        <xdr:grpSpPr bwMode="auto">
          <a:xfrm>
            <a:off x="443139" y="3753976"/>
            <a:ext cx="3680279" cy="1795402"/>
            <a:chOff x="193063" y="1155645"/>
            <a:chExt cx="3658893" cy="1807321"/>
          </a:xfrm>
        </xdr:grpSpPr>
        <xdr:sp macro="" textlink="">
          <xdr:nvSpPr>
            <xdr:cNvPr id="473" name="Freeform 362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74" name="Freeform 367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83" name="Freeform 372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91" name="Freeform 377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92" name="Freeform 383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461" name="Chart 2"/>
          <xdr:cNvGraphicFramePr>
            <a:graphicFrameLocks/>
          </xdr:cNvGraphicFramePr>
        </xdr:nvGraphicFramePr>
        <xdr:xfrm>
          <a:off x="252639" y="3220575"/>
          <a:ext cx="4064454" cy="27200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sp macro="" textlink="'Example Dashboard Conf Page'!E68">
        <xdr:nvSpPr>
          <xdr:cNvPr id="462" name="TextBox 461"/>
          <xdr:cNvSpPr txBox="1"/>
        </xdr:nvSpPr>
        <xdr:spPr>
          <a:xfrm>
            <a:off x="498280" y="6022551"/>
            <a:ext cx="3586939" cy="42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2DAF9912-E2ED-4E57-B234-89952A25641A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E66">
        <xdr:nvSpPr>
          <xdr:cNvPr id="463" name="TextBox 462"/>
          <xdr:cNvSpPr txBox="1"/>
        </xdr:nvSpPr>
        <xdr:spPr>
          <a:xfrm>
            <a:off x="632193" y="2776568"/>
            <a:ext cx="3299983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F5DA7AE-9025-4F55-8264-EE0DF24B0C52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Demand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B48">
        <xdr:nvSpPr>
          <xdr:cNvPr id="464" name="TextBox 463"/>
          <xdr:cNvSpPr txBox="1"/>
        </xdr:nvSpPr>
        <xdr:spPr>
          <a:xfrm>
            <a:off x="976539" y="5394296"/>
            <a:ext cx="54521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5C2FDDB-5CF6-4CCF-94E2-0E9B50FF192F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51">
        <xdr:nvSpPr>
          <xdr:cNvPr id="465" name="TextBox 464"/>
          <xdr:cNvSpPr txBox="1"/>
        </xdr:nvSpPr>
        <xdr:spPr>
          <a:xfrm>
            <a:off x="1177407" y="4851713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79EA424-9561-439B-85E1-008F71C9C716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52">
        <xdr:nvSpPr>
          <xdr:cNvPr id="466" name="TextBox 465"/>
          <xdr:cNvSpPr txBox="1"/>
        </xdr:nvSpPr>
        <xdr:spPr>
          <a:xfrm>
            <a:off x="1674796" y="4451914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754F456-C09F-447F-944E-7ABB0B78F0D3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53">
        <xdr:nvSpPr>
          <xdr:cNvPr id="467" name="TextBox 466"/>
          <xdr:cNvSpPr txBox="1"/>
        </xdr:nvSpPr>
        <xdr:spPr>
          <a:xfrm>
            <a:off x="2325227" y="4461433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A1A2777-9184-4848-9360-D5140772B838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54">
        <xdr:nvSpPr>
          <xdr:cNvPr id="468" name="TextBox 467"/>
          <xdr:cNvSpPr txBox="1"/>
        </xdr:nvSpPr>
        <xdr:spPr>
          <a:xfrm>
            <a:off x="2813051" y="4861232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8D39BAA-D9F3-490F-A7FD-50B9F0CFC37E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49">
        <xdr:nvSpPr>
          <xdr:cNvPr id="469" name="TextBox 468"/>
          <xdr:cNvSpPr txBox="1"/>
        </xdr:nvSpPr>
        <xdr:spPr>
          <a:xfrm>
            <a:off x="2985224" y="5394296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AD30667-43C3-4DF1-B005-99B7F4BB47E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470" name="Group 28"/>
          <xdr:cNvGrpSpPr>
            <a:grpSpLocks/>
          </xdr:cNvGrpSpPr>
        </xdr:nvGrpSpPr>
        <xdr:grpSpPr bwMode="auto">
          <a:xfrm>
            <a:off x="1753507" y="5018389"/>
            <a:ext cx="1050471" cy="950855"/>
            <a:chOff x="1990724" y="3124200"/>
            <a:chExt cx="1038225" cy="942975"/>
          </a:xfrm>
        </xdr:grpSpPr>
        <xdr:sp macro="" textlink="">
          <xdr:nvSpPr>
            <xdr:cNvPr id="471" name="Oval 470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B50">
          <xdr:nvSpPr>
            <xdr:cNvPr id="472" name="TextBox 471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FCD6F9F8-1EC8-47EC-AC75-989B8D621180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1.4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152041</xdr:colOff>
      <xdr:row>105</xdr:row>
      <xdr:rowOff>93206</xdr:rowOff>
    </xdr:from>
    <xdr:to>
      <xdr:col>7</xdr:col>
      <xdr:colOff>321969</xdr:colOff>
      <xdr:row>108</xdr:row>
      <xdr:rowOff>160033</xdr:rowOff>
    </xdr:to>
    <xdr:sp macro="" textlink="">
      <xdr:nvSpPr>
        <xdr:cNvPr id="493" name="TextBox 492"/>
        <xdr:cNvSpPr txBox="1"/>
      </xdr:nvSpPr>
      <xdr:spPr bwMode="auto">
        <a:xfrm>
          <a:off x="152041" y="20845800"/>
          <a:ext cx="4801459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3200" b="1">
              <a:latin typeface="Arial" pitchFamily="34" charset="0"/>
              <a:cs typeface="Arial" pitchFamily="34" charset="0"/>
            </a:rPr>
            <a:t>Region</a:t>
          </a:r>
          <a:r>
            <a:rPr lang="en-US" sz="3200" b="1" baseline="0">
              <a:latin typeface="Arial" pitchFamily="34" charset="0"/>
              <a:cs typeface="Arial" pitchFamily="34" charset="0"/>
            </a:rPr>
            <a:t> #5</a:t>
          </a:r>
          <a:endParaRPr lang="en-US" sz="3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18881</xdr:colOff>
      <xdr:row>108</xdr:row>
      <xdr:rowOff>131451</xdr:rowOff>
    </xdr:from>
    <xdr:to>
      <xdr:col>20</xdr:col>
      <xdr:colOff>598196</xdr:colOff>
      <xdr:row>128</xdr:row>
      <xdr:rowOff>94247</xdr:rowOff>
    </xdr:to>
    <xdr:grpSp>
      <xdr:nvGrpSpPr>
        <xdr:cNvPr id="502" name="Group 235"/>
        <xdr:cNvGrpSpPr>
          <a:grpSpLocks/>
        </xdr:cNvGrpSpPr>
      </xdr:nvGrpSpPr>
      <xdr:grpSpPr bwMode="auto">
        <a:xfrm>
          <a:off x="9416881" y="20524022"/>
          <a:ext cx="4443744" cy="3591368"/>
          <a:chOff x="8973019" y="2690897"/>
          <a:chExt cx="4256500" cy="3769529"/>
        </a:xfrm>
      </xdr:grpSpPr>
      <xdr:sp macro="" textlink="">
        <xdr:nvSpPr>
          <xdr:cNvPr id="510" name="Rounded Rectangle 509"/>
          <xdr:cNvSpPr/>
        </xdr:nvSpPr>
        <xdr:spPr>
          <a:xfrm>
            <a:off x="8973019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511" name="Freeform 23"/>
          <xdr:cNvSpPr>
            <a:spLocks/>
          </xdr:cNvSpPr>
        </xdr:nvSpPr>
        <xdr:spPr bwMode="auto">
          <a:xfrm>
            <a:off x="9422582" y="2795606"/>
            <a:ext cx="1166951" cy="3617225"/>
          </a:xfrm>
          <a:custGeom>
            <a:avLst/>
            <a:gdLst/>
            <a:ahLst/>
            <a:cxnLst>
              <a:cxn ang="0">
                <a:pos x="470" y="4101"/>
              </a:cxn>
              <a:cxn ang="0">
                <a:pos x="354" y="4181"/>
              </a:cxn>
              <a:cxn ang="0">
                <a:pos x="225" y="4306"/>
              </a:cxn>
              <a:cxn ang="0">
                <a:pos x="154" y="4402"/>
              </a:cxn>
              <a:cxn ang="0">
                <a:pos x="97" y="4505"/>
              </a:cxn>
              <a:cxn ang="0">
                <a:pos x="51" y="4615"/>
              </a:cxn>
              <a:cxn ang="0">
                <a:pos x="19" y="4731"/>
              </a:cxn>
              <a:cxn ang="0">
                <a:pos x="3" y="4849"/>
              </a:cxn>
              <a:cxn ang="0">
                <a:pos x="1" y="4971"/>
              </a:cxn>
              <a:cxn ang="0">
                <a:pos x="17" y="5094"/>
              </a:cxn>
              <a:cxn ang="0">
                <a:pos x="47" y="5215"/>
              </a:cxn>
              <a:cxn ang="0">
                <a:pos x="92" y="5329"/>
              </a:cxn>
              <a:cxn ang="0">
                <a:pos x="150" y="5435"/>
              </a:cxn>
              <a:cxn ang="0">
                <a:pos x="259" y="5576"/>
              </a:cxn>
              <a:cxn ang="0">
                <a:pos x="393" y="5693"/>
              </a:cxn>
              <a:cxn ang="0">
                <a:pos x="493" y="5756"/>
              </a:cxn>
              <a:cxn ang="0">
                <a:pos x="601" y="5806"/>
              </a:cxn>
              <a:cxn ang="0">
                <a:pos x="716" y="5842"/>
              </a:cxn>
              <a:cxn ang="0">
                <a:pos x="835" y="5862"/>
              </a:cxn>
              <a:cxn ang="0">
                <a:pos x="959" y="5867"/>
              </a:cxn>
              <a:cxn ang="0">
                <a:pos x="1081" y="5857"/>
              </a:cxn>
              <a:cxn ang="0">
                <a:pos x="1199" y="5831"/>
              </a:cxn>
              <a:cxn ang="0">
                <a:pos x="1311" y="5790"/>
              </a:cxn>
              <a:cxn ang="0">
                <a:pos x="1416" y="5735"/>
              </a:cxn>
              <a:cxn ang="0">
                <a:pos x="1513" y="5668"/>
              </a:cxn>
              <a:cxn ang="0">
                <a:pos x="1667" y="5515"/>
              </a:cxn>
              <a:cxn ang="0">
                <a:pos x="1745" y="5401"/>
              </a:cxn>
              <a:cxn ang="0">
                <a:pos x="1800" y="5292"/>
              </a:cxn>
              <a:cxn ang="0">
                <a:pos x="1839" y="5176"/>
              </a:cxn>
              <a:cxn ang="0">
                <a:pos x="1865" y="5053"/>
              </a:cxn>
              <a:cxn ang="0">
                <a:pos x="1874" y="4930"/>
              </a:cxn>
              <a:cxn ang="0">
                <a:pos x="1867" y="4809"/>
              </a:cxn>
              <a:cxn ang="0">
                <a:pos x="1846" y="4691"/>
              </a:cxn>
              <a:cxn ang="0">
                <a:pos x="1810" y="4578"/>
              </a:cxn>
              <a:cxn ang="0">
                <a:pos x="1761" y="4470"/>
              </a:cxn>
              <a:cxn ang="0">
                <a:pos x="1698" y="4369"/>
              </a:cxn>
              <a:cxn ang="0">
                <a:pos x="1623" y="4276"/>
              </a:cxn>
              <a:cxn ang="0">
                <a:pos x="1472" y="4145"/>
              </a:cxn>
              <a:cxn ang="0">
                <a:pos x="1368" y="4081"/>
              </a:cxn>
              <a:cxn ang="0">
                <a:pos x="1312" y="2452"/>
              </a:cxn>
              <a:cxn ang="0">
                <a:pos x="1312" y="784"/>
              </a:cxn>
              <a:cxn ang="0">
                <a:pos x="1312" y="569"/>
              </a:cxn>
              <a:cxn ang="0">
                <a:pos x="1312" y="521"/>
              </a:cxn>
              <a:cxn ang="0">
                <a:pos x="1312" y="408"/>
              </a:cxn>
              <a:cxn ang="0">
                <a:pos x="1309" y="344"/>
              </a:cxn>
              <a:cxn ang="0">
                <a:pos x="1304" y="298"/>
              </a:cxn>
              <a:cxn ang="0">
                <a:pos x="1270" y="204"/>
              </a:cxn>
              <a:cxn ang="0">
                <a:pos x="1214" y="123"/>
              </a:cxn>
              <a:cxn ang="0">
                <a:pos x="1140" y="60"/>
              </a:cxn>
              <a:cxn ang="0">
                <a:pos x="1053" y="18"/>
              </a:cxn>
              <a:cxn ang="0">
                <a:pos x="955" y="0"/>
              </a:cxn>
              <a:cxn ang="0">
                <a:pos x="854" y="9"/>
              </a:cxn>
              <a:cxn ang="0">
                <a:pos x="763" y="43"/>
              </a:cxn>
              <a:cxn ang="0">
                <a:pos x="683" y="100"/>
              </a:cxn>
              <a:cxn ang="0">
                <a:pos x="620" y="176"/>
              </a:cxn>
              <a:cxn ang="0">
                <a:pos x="580" y="265"/>
              </a:cxn>
              <a:cxn ang="0">
                <a:pos x="566" y="331"/>
              </a:cxn>
              <a:cxn ang="0">
                <a:pos x="563" y="378"/>
              </a:cxn>
              <a:cxn ang="0">
                <a:pos x="562" y="493"/>
              </a:cxn>
              <a:cxn ang="0">
                <a:pos x="562" y="556"/>
              </a:cxn>
              <a:cxn ang="0">
                <a:pos x="563" y="651"/>
              </a:cxn>
              <a:cxn ang="0">
                <a:pos x="563" y="1652"/>
              </a:cxn>
            </a:cxnLst>
            <a:rect l="0" t="0" r="r" b="b"/>
            <a:pathLst>
              <a:path w="1874" h="5869">
                <a:moveTo>
                  <a:pt x="563" y="4054"/>
                </a:moveTo>
                <a:lnTo>
                  <a:pt x="544" y="4063"/>
                </a:lnTo>
                <a:lnTo>
                  <a:pt x="525" y="4072"/>
                </a:lnTo>
                <a:lnTo>
                  <a:pt x="506" y="4081"/>
                </a:lnTo>
                <a:lnTo>
                  <a:pt x="488" y="4091"/>
                </a:lnTo>
                <a:lnTo>
                  <a:pt x="470" y="4101"/>
                </a:lnTo>
                <a:lnTo>
                  <a:pt x="453" y="4112"/>
                </a:lnTo>
                <a:lnTo>
                  <a:pt x="436" y="4122"/>
                </a:lnTo>
                <a:lnTo>
                  <a:pt x="418" y="4134"/>
                </a:lnTo>
                <a:lnTo>
                  <a:pt x="402" y="4145"/>
                </a:lnTo>
                <a:lnTo>
                  <a:pt x="385" y="4157"/>
                </a:lnTo>
                <a:lnTo>
                  <a:pt x="354" y="4181"/>
                </a:lnTo>
                <a:lnTo>
                  <a:pt x="323" y="4207"/>
                </a:lnTo>
                <a:lnTo>
                  <a:pt x="294" y="4234"/>
                </a:lnTo>
                <a:lnTo>
                  <a:pt x="266" y="4262"/>
                </a:lnTo>
                <a:lnTo>
                  <a:pt x="252" y="4276"/>
                </a:lnTo>
                <a:lnTo>
                  <a:pt x="238" y="4292"/>
                </a:lnTo>
                <a:lnTo>
                  <a:pt x="225" y="4306"/>
                </a:lnTo>
                <a:lnTo>
                  <a:pt x="212" y="4321"/>
                </a:lnTo>
                <a:lnTo>
                  <a:pt x="201" y="4336"/>
                </a:lnTo>
                <a:lnTo>
                  <a:pt x="188" y="4353"/>
                </a:lnTo>
                <a:lnTo>
                  <a:pt x="177" y="4369"/>
                </a:lnTo>
                <a:lnTo>
                  <a:pt x="165" y="4385"/>
                </a:lnTo>
                <a:lnTo>
                  <a:pt x="154" y="4402"/>
                </a:lnTo>
                <a:lnTo>
                  <a:pt x="144" y="4419"/>
                </a:lnTo>
                <a:lnTo>
                  <a:pt x="134" y="4435"/>
                </a:lnTo>
                <a:lnTo>
                  <a:pt x="123" y="4452"/>
                </a:lnTo>
                <a:lnTo>
                  <a:pt x="115" y="4470"/>
                </a:lnTo>
                <a:lnTo>
                  <a:pt x="104" y="4487"/>
                </a:lnTo>
                <a:lnTo>
                  <a:pt x="97" y="4505"/>
                </a:lnTo>
                <a:lnTo>
                  <a:pt x="88" y="4523"/>
                </a:lnTo>
                <a:lnTo>
                  <a:pt x="80" y="4541"/>
                </a:lnTo>
                <a:lnTo>
                  <a:pt x="71" y="4559"/>
                </a:lnTo>
                <a:lnTo>
                  <a:pt x="65" y="4578"/>
                </a:lnTo>
                <a:lnTo>
                  <a:pt x="57" y="4596"/>
                </a:lnTo>
                <a:lnTo>
                  <a:pt x="51" y="4615"/>
                </a:lnTo>
                <a:lnTo>
                  <a:pt x="45" y="4634"/>
                </a:lnTo>
                <a:lnTo>
                  <a:pt x="40" y="4652"/>
                </a:lnTo>
                <a:lnTo>
                  <a:pt x="33" y="4672"/>
                </a:lnTo>
                <a:lnTo>
                  <a:pt x="28" y="4691"/>
                </a:lnTo>
                <a:lnTo>
                  <a:pt x="24" y="4710"/>
                </a:lnTo>
                <a:lnTo>
                  <a:pt x="19" y="4731"/>
                </a:lnTo>
                <a:lnTo>
                  <a:pt x="15" y="4750"/>
                </a:lnTo>
                <a:lnTo>
                  <a:pt x="13" y="4769"/>
                </a:lnTo>
                <a:lnTo>
                  <a:pt x="9" y="4790"/>
                </a:lnTo>
                <a:lnTo>
                  <a:pt x="7" y="4809"/>
                </a:lnTo>
                <a:lnTo>
                  <a:pt x="5" y="4830"/>
                </a:lnTo>
                <a:lnTo>
                  <a:pt x="3" y="4849"/>
                </a:lnTo>
                <a:lnTo>
                  <a:pt x="1" y="4869"/>
                </a:lnTo>
                <a:lnTo>
                  <a:pt x="1" y="4890"/>
                </a:lnTo>
                <a:lnTo>
                  <a:pt x="0" y="4911"/>
                </a:lnTo>
                <a:lnTo>
                  <a:pt x="0" y="4930"/>
                </a:lnTo>
                <a:lnTo>
                  <a:pt x="1" y="4950"/>
                </a:lnTo>
                <a:lnTo>
                  <a:pt x="1" y="4971"/>
                </a:lnTo>
                <a:lnTo>
                  <a:pt x="3" y="4991"/>
                </a:lnTo>
                <a:lnTo>
                  <a:pt x="5" y="5012"/>
                </a:lnTo>
                <a:lnTo>
                  <a:pt x="7" y="5033"/>
                </a:lnTo>
                <a:lnTo>
                  <a:pt x="9" y="5053"/>
                </a:lnTo>
                <a:lnTo>
                  <a:pt x="13" y="5074"/>
                </a:lnTo>
                <a:lnTo>
                  <a:pt x="17" y="5094"/>
                </a:lnTo>
                <a:lnTo>
                  <a:pt x="21" y="5115"/>
                </a:lnTo>
                <a:lnTo>
                  <a:pt x="24" y="5135"/>
                </a:lnTo>
                <a:lnTo>
                  <a:pt x="29" y="5156"/>
                </a:lnTo>
                <a:lnTo>
                  <a:pt x="35" y="5176"/>
                </a:lnTo>
                <a:lnTo>
                  <a:pt x="41" y="5196"/>
                </a:lnTo>
                <a:lnTo>
                  <a:pt x="47" y="5215"/>
                </a:lnTo>
                <a:lnTo>
                  <a:pt x="54" y="5235"/>
                </a:lnTo>
                <a:lnTo>
                  <a:pt x="60" y="5255"/>
                </a:lnTo>
                <a:lnTo>
                  <a:pt x="68" y="5274"/>
                </a:lnTo>
                <a:lnTo>
                  <a:pt x="75" y="5292"/>
                </a:lnTo>
                <a:lnTo>
                  <a:pt x="83" y="5311"/>
                </a:lnTo>
                <a:lnTo>
                  <a:pt x="92" y="5329"/>
                </a:lnTo>
                <a:lnTo>
                  <a:pt x="101" y="5347"/>
                </a:lnTo>
                <a:lnTo>
                  <a:pt x="109" y="5365"/>
                </a:lnTo>
                <a:lnTo>
                  <a:pt x="120" y="5383"/>
                </a:lnTo>
                <a:lnTo>
                  <a:pt x="130" y="5401"/>
                </a:lnTo>
                <a:lnTo>
                  <a:pt x="140" y="5418"/>
                </a:lnTo>
                <a:lnTo>
                  <a:pt x="150" y="5435"/>
                </a:lnTo>
                <a:lnTo>
                  <a:pt x="162" y="5451"/>
                </a:lnTo>
                <a:lnTo>
                  <a:pt x="172" y="5468"/>
                </a:lnTo>
                <a:lnTo>
                  <a:pt x="183" y="5485"/>
                </a:lnTo>
                <a:lnTo>
                  <a:pt x="207" y="5515"/>
                </a:lnTo>
                <a:lnTo>
                  <a:pt x="233" y="5546"/>
                </a:lnTo>
                <a:lnTo>
                  <a:pt x="259" y="5576"/>
                </a:lnTo>
                <a:lnTo>
                  <a:pt x="287" y="5604"/>
                </a:lnTo>
                <a:lnTo>
                  <a:pt x="317" y="5631"/>
                </a:lnTo>
                <a:lnTo>
                  <a:pt x="346" y="5657"/>
                </a:lnTo>
                <a:lnTo>
                  <a:pt x="362" y="5668"/>
                </a:lnTo>
                <a:lnTo>
                  <a:pt x="378" y="5681"/>
                </a:lnTo>
                <a:lnTo>
                  <a:pt x="393" y="5693"/>
                </a:lnTo>
                <a:lnTo>
                  <a:pt x="409" y="5703"/>
                </a:lnTo>
                <a:lnTo>
                  <a:pt x="426" y="5714"/>
                </a:lnTo>
                <a:lnTo>
                  <a:pt x="443" y="5725"/>
                </a:lnTo>
                <a:lnTo>
                  <a:pt x="459" y="5735"/>
                </a:lnTo>
                <a:lnTo>
                  <a:pt x="476" y="5745"/>
                </a:lnTo>
                <a:lnTo>
                  <a:pt x="493" y="5756"/>
                </a:lnTo>
                <a:lnTo>
                  <a:pt x="511" y="5765"/>
                </a:lnTo>
                <a:lnTo>
                  <a:pt x="529" y="5774"/>
                </a:lnTo>
                <a:lnTo>
                  <a:pt x="547" y="5781"/>
                </a:lnTo>
                <a:lnTo>
                  <a:pt x="565" y="5790"/>
                </a:lnTo>
                <a:lnTo>
                  <a:pt x="582" y="5798"/>
                </a:lnTo>
                <a:lnTo>
                  <a:pt x="601" y="5806"/>
                </a:lnTo>
                <a:lnTo>
                  <a:pt x="619" y="5812"/>
                </a:lnTo>
                <a:lnTo>
                  <a:pt x="638" y="5818"/>
                </a:lnTo>
                <a:lnTo>
                  <a:pt x="657" y="5825"/>
                </a:lnTo>
                <a:lnTo>
                  <a:pt x="676" y="5831"/>
                </a:lnTo>
                <a:lnTo>
                  <a:pt x="695" y="5836"/>
                </a:lnTo>
                <a:lnTo>
                  <a:pt x="716" y="5842"/>
                </a:lnTo>
                <a:lnTo>
                  <a:pt x="735" y="5845"/>
                </a:lnTo>
                <a:lnTo>
                  <a:pt x="754" y="5851"/>
                </a:lnTo>
                <a:lnTo>
                  <a:pt x="774" y="5853"/>
                </a:lnTo>
                <a:lnTo>
                  <a:pt x="795" y="5857"/>
                </a:lnTo>
                <a:lnTo>
                  <a:pt x="815" y="5860"/>
                </a:lnTo>
                <a:lnTo>
                  <a:pt x="835" y="5862"/>
                </a:lnTo>
                <a:lnTo>
                  <a:pt x="856" y="5865"/>
                </a:lnTo>
                <a:lnTo>
                  <a:pt x="876" y="5866"/>
                </a:lnTo>
                <a:lnTo>
                  <a:pt x="896" y="5867"/>
                </a:lnTo>
                <a:lnTo>
                  <a:pt x="917" y="5867"/>
                </a:lnTo>
                <a:lnTo>
                  <a:pt x="937" y="5869"/>
                </a:lnTo>
                <a:lnTo>
                  <a:pt x="959" y="5867"/>
                </a:lnTo>
                <a:lnTo>
                  <a:pt x="979" y="5867"/>
                </a:lnTo>
                <a:lnTo>
                  <a:pt x="999" y="5866"/>
                </a:lnTo>
                <a:lnTo>
                  <a:pt x="1020" y="5865"/>
                </a:lnTo>
                <a:lnTo>
                  <a:pt x="1040" y="5862"/>
                </a:lnTo>
                <a:lnTo>
                  <a:pt x="1060" y="5860"/>
                </a:lnTo>
                <a:lnTo>
                  <a:pt x="1081" y="5857"/>
                </a:lnTo>
                <a:lnTo>
                  <a:pt x="1101" y="5853"/>
                </a:lnTo>
                <a:lnTo>
                  <a:pt x="1120" y="5851"/>
                </a:lnTo>
                <a:lnTo>
                  <a:pt x="1140" y="5845"/>
                </a:lnTo>
                <a:lnTo>
                  <a:pt x="1159" y="5842"/>
                </a:lnTo>
                <a:lnTo>
                  <a:pt x="1179" y="5836"/>
                </a:lnTo>
                <a:lnTo>
                  <a:pt x="1199" y="5831"/>
                </a:lnTo>
                <a:lnTo>
                  <a:pt x="1218" y="5825"/>
                </a:lnTo>
                <a:lnTo>
                  <a:pt x="1237" y="5818"/>
                </a:lnTo>
                <a:lnTo>
                  <a:pt x="1255" y="5812"/>
                </a:lnTo>
                <a:lnTo>
                  <a:pt x="1274" y="5806"/>
                </a:lnTo>
                <a:lnTo>
                  <a:pt x="1292" y="5798"/>
                </a:lnTo>
                <a:lnTo>
                  <a:pt x="1311" y="5790"/>
                </a:lnTo>
                <a:lnTo>
                  <a:pt x="1328" y="5781"/>
                </a:lnTo>
                <a:lnTo>
                  <a:pt x="1346" y="5774"/>
                </a:lnTo>
                <a:lnTo>
                  <a:pt x="1364" y="5765"/>
                </a:lnTo>
                <a:lnTo>
                  <a:pt x="1382" y="5756"/>
                </a:lnTo>
                <a:lnTo>
                  <a:pt x="1398" y="5745"/>
                </a:lnTo>
                <a:lnTo>
                  <a:pt x="1416" y="5735"/>
                </a:lnTo>
                <a:lnTo>
                  <a:pt x="1433" y="5725"/>
                </a:lnTo>
                <a:lnTo>
                  <a:pt x="1449" y="5714"/>
                </a:lnTo>
                <a:lnTo>
                  <a:pt x="1466" y="5703"/>
                </a:lnTo>
                <a:lnTo>
                  <a:pt x="1481" y="5693"/>
                </a:lnTo>
                <a:lnTo>
                  <a:pt x="1498" y="5681"/>
                </a:lnTo>
                <a:lnTo>
                  <a:pt x="1513" y="5668"/>
                </a:lnTo>
                <a:lnTo>
                  <a:pt x="1528" y="5657"/>
                </a:lnTo>
                <a:lnTo>
                  <a:pt x="1559" y="5631"/>
                </a:lnTo>
                <a:lnTo>
                  <a:pt x="1588" y="5604"/>
                </a:lnTo>
                <a:lnTo>
                  <a:pt x="1614" y="5576"/>
                </a:lnTo>
                <a:lnTo>
                  <a:pt x="1641" y="5546"/>
                </a:lnTo>
                <a:lnTo>
                  <a:pt x="1667" y="5515"/>
                </a:lnTo>
                <a:lnTo>
                  <a:pt x="1691" y="5485"/>
                </a:lnTo>
                <a:lnTo>
                  <a:pt x="1702" y="5468"/>
                </a:lnTo>
                <a:lnTo>
                  <a:pt x="1714" y="5451"/>
                </a:lnTo>
                <a:lnTo>
                  <a:pt x="1725" y="5435"/>
                </a:lnTo>
                <a:lnTo>
                  <a:pt x="1735" y="5418"/>
                </a:lnTo>
                <a:lnTo>
                  <a:pt x="1745" y="5401"/>
                </a:lnTo>
                <a:lnTo>
                  <a:pt x="1756" y="5383"/>
                </a:lnTo>
                <a:lnTo>
                  <a:pt x="1764" y="5365"/>
                </a:lnTo>
                <a:lnTo>
                  <a:pt x="1775" y="5347"/>
                </a:lnTo>
                <a:lnTo>
                  <a:pt x="1784" y="5329"/>
                </a:lnTo>
                <a:lnTo>
                  <a:pt x="1791" y="5311"/>
                </a:lnTo>
                <a:lnTo>
                  <a:pt x="1800" y="5292"/>
                </a:lnTo>
                <a:lnTo>
                  <a:pt x="1808" y="5274"/>
                </a:lnTo>
                <a:lnTo>
                  <a:pt x="1814" y="5255"/>
                </a:lnTo>
                <a:lnTo>
                  <a:pt x="1822" y="5235"/>
                </a:lnTo>
                <a:lnTo>
                  <a:pt x="1828" y="5215"/>
                </a:lnTo>
                <a:lnTo>
                  <a:pt x="1834" y="5196"/>
                </a:lnTo>
                <a:lnTo>
                  <a:pt x="1839" y="5176"/>
                </a:lnTo>
                <a:lnTo>
                  <a:pt x="1846" y="5156"/>
                </a:lnTo>
                <a:lnTo>
                  <a:pt x="1850" y="5135"/>
                </a:lnTo>
                <a:lnTo>
                  <a:pt x="1855" y="5115"/>
                </a:lnTo>
                <a:lnTo>
                  <a:pt x="1859" y="5094"/>
                </a:lnTo>
                <a:lnTo>
                  <a:pt x="1862" y="5074"/>
                </a:lnTo>
                <a:lnTo>
                  <a:pt x="1865" y="5053"/>
                </a:lnTo>
                <a:lnTo>
                  <a:pt x="1867" y="5033"/>
                </a:lnTo>
                <a:lnTo>
                  <a:pt x="1870" y="5012"/>
                </a:lnTo>
                <a:lnTo>
                  <a:pt x="1871" y="4991"/>
                </a:lnTo>
                <a:lnTo>
                  <a:pt x="1873" y="4971"/>
                </a:lnTo>
                <a:lnTo>
                  <a:pt x="1874" y="4950"/>
                </a:lnTo>
                <a:lnTo>
                  <a:pt x="1874" y="4930"/>
                </a:lnTo>
                <a:lnTo>
                  <a:pt x="1874" y="4911"/>
                </a:lnTo>
                <a:lnTo>
                  <a:pt x="1874" y="4890"/>
                </a:lnTo>
                <a:lnTo>
                  <a:pt x="1873" y="4869"/>
                </a:lnTo>
                <a:lnTo>
                  <a:pt x="1871" y="4849"/>
                </a:lnTo>
                <a:lnTo>
                  <a:pt x="1870" y="4830"/>
                </a:lnTo>
                <a:lnTo>
                  <a:pt x="1867" y="4809"/>
                </a:lnTo>
                <a:lnTo>
                  <a:pt x="1865" y="4790"/>
                </a:lnTo>
                <a:lnTo>
                  <a:pt x="1862" y="4769"/>
                </a:lnTo>
                <a:lnTo>
                  <a:pt x="1859" y="4750"/>
                </a:lnTo>
                <a:lnTo>
                  <a:pt x="1855" y="4731"/>
                </a:lnTo>
                <a:lnTo>
                  <a:pt x="1851" y="4710"/>
                </a:lnTo>
                <a:lnTo>
                  <a:pt x="1846" y="4691"/>
                </a:lnTo>
                <a:lnTo>
                  <a:pt x="1841" y="4672"/>
                </a:lnTo>
                <a:lnTo>
                  <a:pt x="1836" y="4652"/>
                </a:lnTo>
                <a:lnTo>
                  <a:pt x="1831" y="4634"/>
                </a:lnTo>
                <a:lnTo>
                  <a:pt x="1824" y="4615"/>
                </a:lnTo>
                <a:lnTo>
                  <a:pt x="1818" y="4596"/>
                </a:lnTo>
                <a:lnTo>
                  <a:pt x="1810" y="4578"/>
                </a:lnTo>
                <a:lnTo>
                  <a:pt x="1803" y="4559"/>
                </a:lnTo>
                <a:lnTo>
                  <a:pt x="1795" y="4541"/>
                </a:lnTo>
                <a:lnTo>
                  <a:pt x="1787" y="4523"/>
                </a:lnTo>
                <a:lnTo>
                  <a:pt x="1778" y="4505"/>
                </a:lnTo>
                <a:lnTo>
                  <a:pt x="1770" y="4487"/>
                </a:lnTo>
                <a:lnTo>
                  <a:pt x="1761" y="4470"/>
                </a:lnTo>
                <a:lnTo>
                  <a:pt x="1751" y="4452"/>
                </a:lnTo>
                <a:lnTo>
                  <a:pt x="1742" y="4435"/>
                </a:lnTo>
                <a:lnTo>
                  <a:pt x="1731" y="4419"/>
                </a:lnTo>
                <a:lnTo>
                  <a:pt x="1720" y="4402"/>
                </a:lnTo>
                <a:lnTo>
                  <a:pt x="1710" y="4385"/>
                </a:lnTo>
                <a:lnTo>
                  <a:pt x="1698" y="4369"/>
                </a:lnTo>
                <a:lnTo>
                  <a:pt x="1687" y="4353"/>
                </a:lnTo>
                <a:lnTo>
                  <a:pt x="1674" y="4336"/>
                </a:lnTo>
                <a:lnTo>
                  <a:pt x="1662" y="4321"/>
                </a:lnTo>
                <a:lnTo>
                  <a:pt x="1649" y="4306"/>
                </a:lnTo>
                <a:lnTo>
                  <a:pt x="1636" y="4292"/>
                </a:lnTo>
                <a:lnTo>
                  <a:pt x="1623" y="4276"/>
                </a:lnTo>
                <a:lnTo>
                  <a:pt x="1609" y="4262"/>
                </a:lnTo>
                <a:lnTo>
                  <a:pt x="1581" y="4234"/>
                </a:lnTo>
                <a:lnTo>
                  <a:pt x="1552" y="4207"/>
                </a:lnTo>
                <a:lnTo>
                  <a:pt x="1520" y="4181"/>
                </a:lnTo>
                <a:lnTo>
                  <a:pt x="1489" y="4157"/>
                </a:lnTo>
                <a:lnTo>
                  <a:pt x="1472" y="4145"/>
                </a:lnTo>
                <a:lnTo>
                  <a:pt x="1456" y="4134"/>
                </a:lnTo>
                <a:lnTo>
                  <a:pt x="1439" y="4122"/>
                </a:lnTo>
                <a:lnTo>
                  <a:pt x="1421" y="4112"/>
                </a:lnTo>
                <a:lnTo>
                  <a:pt x="1405" y="4101"/>
                </a:lnTo>
                <a:lnTo>
                  <a:pt x="1386" y="4091"/>
                </a:lnTo>
                <a:lnTo>
                  <a:pt x="1368" y="4081"/>
                </a:lnTo>
                <a:lnTo>
                  <a:pt x="1350" y="4072"/>
                </a:lnTo>
                <a:lnTo>
                  <a:pt x="1331" y="4063"/>
                </a:lnTo>
                <a:lnTo>
                  <a:pt x="1312" y="4054"/>
                </a:lnTo>
                <a:lnTo>
                  <a:pt x="1312" y="3520"/>
                </a:lnTo>
                <a:lnTo>
                  <a:pt x="1312" y="2987"/>
                </a:lnTo>
                <a:lnTo>
                  <a:pt x="1312" y="2452"/>
                </a:lnTo>
                <a:lnTo>
                  <a:pt x="1312" y="1918"/>
                </a:lnTo>
                <a:lnTo>
                  <a:pt x="1312" y="1651"/>
                </a:lnTo>
                <a:lnTo>
                  <a:pt x="1312" y="1384"/>
                </a:lnTo>
                <a:lnTo>
                  <a:pt x="1312" y="1117"/>
                </a:lnTo>
                <a:lnTo>
                  <a:pt x="1312" y="851"/>
                </a:lnTo>
                <a:lnTo>
                  <a:pt x="1312" y="784"/>
                </a:lnTo>
                <a:lnTo>
                  <a:pt x="1312" y="717"/>
                </a:lnTo>
                <a:lnTo>
                  <a:pt x="1312" y="651"/>
                </a:lnTo>
                <a:lnTo>
                  <a:pt x="1312" y="584"/>
                </a:lnTo>
                <a:lnTo>
                  <a:pt x="1312" y="580"/>
                </a:lnTo>
                <a:lnTo>
                  <a:pt x="1312" y="575"/>
                </a:lnTo>
                <a:lnTo>
                  <a:pt x="1312" y="569"/>
                </a:lnTo>
                <a:lnTo>
                  <a:pt x="1312" y="562"/>
                </a:lnTo>
                <a:lnTo>
                  <a:pt x="1312" y="554"/>
                </a:lnTo>
                <a:lnTo>
                  <a:pt x="1312" y="547"/>
                </a:lnTo>
                <a:lnTo>
                  <a:pt x="1312" y="539"/>
                </a:lnTo>
                <a:lnTo>
                  <a:pt x="1312" y="530"/>
                </a:lnTo>
                <a:lnTo>
                  <a:pt x="1312" y="521"/>
                </a:lnTo>
                <a:lnTo>
                  <a:pt x="1312" y="512"/>
                </a:lnTo>
                <a:lnTo>
                  <a:pt x="1312" y="491"/>
                </a:lnTo>
                <a:lnTo>
                  <a:pt x="1312" y="471"/>
                </a:lnTo>
                <a:lnTo>
                  <a:pt x="1312" y="449"/>
                </a:lnTo>
                <a:lnTo>
                  <a:pt x="1312" y="429"/>
                </a:lnTo>
                <a:lnTo>
                  <a:pt x="1312" y="408"/>
                </a:lnTo>
                <a:lnTo>
                  <a:pt x="1311" y="387"/>
                </a:lnTo>
                <a:lnTo>
                  <a:pt x="1311" y="378"/>
                </a:lnTo>
                <a:lnTo>
                  <a:pt x="1311" y="368"/>
                </a:lnTo>
                <a:lnTo>
                  <a:pt x="1311" y="360"/>
                </a:lnTo>
                <a:lnTo>
                  <a:pt x="1309" y="351"/>
                </a:lnTo>
                <a:lnTo>
                  <a:pt x="1309" y="344"/>
                </a:lnTo>
                <a:lnTo>
                  <a:pt x="1309" y="337"/>
                </a:lnTo>
                <a:lnTo>
                  <a:pt x="1308" y="331"/>
                </a:lnTo>
                <a:lnTo>
                  <a:pt x="1308" y="325"/>
                </a:lnTo>
                <a:lnTo>
                  <a:pt x="1308" y="319"/>
                </a:lnTo>
                <a:lnTo>
                  <a:pt x="1307" y="316"/>
                </a:lnTo>
                <a:lnTo>
                  <a:pt x="1304" y="298"/>
                </a:lnTo>
                <a:lnTo>
                  <a:pt x="1299" y="282"/>
                </a:lnTo>
                <a:lnTo>
                  <a:pt x="1295" y="265"/>
                </a:lnTo>
                <a:lnTo>
                  <a:pt x="1290" y="249"/>
                </a:lnTo>
                <a:lnTo>
                  <a:pt x="1284" y="233"/>
                </a:lnTo>
                <a:lnTo>
                  <a:pt x="1278" y="218"/>
                </a:lnTo>
                <a:lnTo>
                  <a:pt x="1270" y="204"/>
                </a:lnTo>
                <a:lnTo>
                  <a:pt x="1262" y="188"/>
                </a:lnTo>
                <a:lnTo>
                  <a:pt x="1253" y="176"/>
                </a:lnTo>
                <a:lnTo>
                  <a:pt x="1245" y="161"/>
                </a:lnTo>
                <a:lnTo>
                  <a:pt x="1234" y="149"/>
                </a:lnTo>
                <a:lnTo>
                  <a:pt x="1226" y="136"/>
                </a:lnTo>
                <a:lnTo>
                  <a:pt x="1214" y="123"/>
                </a:lnTo>
                <a:lnTo>
                  <a:pt x="1203" y="111"/>
                </a:lnTo>
                <a:lnTo>
                  <a:pt x="1191" y="100"/>
                </a:lnTo>
                <a:lnTo>
                  <a:pt x="1180" y="89"/>
                </a:lnTo>
                <a:lnTo>
                  <a:pt x="1167" y="79"/>
                </a:lnTo>
                <a:lnTo>
                  <a:pt x="1154" y="69"/>
                </a:lnTo>
                <a:lnTo>
                  <a:pt x="1140" y="60"/>
                </a:lnTo>
                <a:lnTo>
                  <a:pt x="1126" y="51"/>
                </a:lnTo>
                <a:lnTo>
                  <a:pt x="1112" y="43"/>
                </a:lnTo>
                <a:lnTo>
                  <a:pt x="1098" y="36"/>
                </a:lnTo>
                <a:lnTo>
                  <a:pt x="1083" y="29"/>
                </a:lnTo>
                <a:lnTo>
                  <a:pt x="1068" y="24"/>
                </a:lnTo>
                <a:lnTo>
                  <a:pt x="1053" y="18"/>
                </a:lnTo>
                <a:lnTo>
                  <a:pt x="1036" y="14"/>
                </a:lnTo>
                <a:lnTo>
                  <a:pt x="1021" y="9"/>
                </a:lnTo>
                <a:lnTo>
                  <a:pt x="1004" y="6"/>
                </a:lnTo>
                <a:lnTo>
                  <a:pt x="988" y="3"/>
                </a:lnTo>
                <a:lnTo>
                  <a:pt x="971" y="1"/>
                </a:lnTo>
                <a:lnTo>
                  <a:pt x="955" y="0"/>
                </a:lnTo>
                <a:lnTo>
                  <a:pt x="937" y="0"/>
                </a:lnTo>
                <a:lnTo>
                  <a:pt x="920" y="0"/>
                </a:lnTo>
                <a:lnTo>
                  <a:pt x="904" y="1"/>
                </a:lnTo>
                <a:lnTo>
                  <a:pt x="887" y="3"/>
                </a:lnTo>
                <a:lnTo>
                  <a:pt x="871" y="6"/>
                </a:lnTo>
                <a:lnTo>
                  <a:pt x="854" y="9"/>
                </a:lnTo>
                <a:lnTo>
                  <a:pt x="838" y="14"/>
                </a:lnTo>
                <a:lnTo>
                  <a:pt x="823" y="18"/>
                </a:lnTo>
                <a:lnTo>
                  <a:pt x="807" y="24"/>
                </a:lnTo>
                <a:lnTo>
                  <a:pt x="792" y="29"/>
                </a:lnTo>
                <a:lnTo>
                  <a:pt x="777" y="37"/>
                </a:lnTo>
                <a:lnTo>
                  <a:pt x="763" y="43"/>
                </a:lnTo>
                <a:lnTo>
                  <a:pt x="748" y="51"/>
                </a:lnTo>
                <a:lnTo>
                  <a:pt x="735" y="60"/>
                </a:lnTo>
                <a:lnTo>
                  <a:pt x="721" y="69"/>
                </a:lnTo>
                <a:lnTo>
                  <a:pt x="708" y="79"/>
                </a:lnTo>
                <a:lnTo>
                  <a:pt x="695" y="89"/>
                </a:lnTo>
                <a:lnTo>
                  <a:pt x="683" y="100"/>
                </a:lnTo>
                <a:lnTo>
                  <a:pt x="671" y="111"/>
                </a:lnTo>
                <a:lnTo>
                  <a:pt x="660" y="123"/>
                </a:lnTo>
                <a:lnTo>
                  <a:pt x="650" y="136"/>
                </a:lnTo>
                <a:lnTo>
                  <a:pt x="640" y="149"/>
                </a:lnTo>
                <a:lnTo>
                  <a:pt x="631" y="161"/>
                </a:lnTo>
                <a:lnTo>
                  <a:pt x="620" y="176"/>
                </a:lnTo>
                <a:lnTo>
                  <a:pt x="613" y="190"/>
                </a:lnTo>
                <a:lnTo>
                  <a:pt x="605" y="204"/>
                </a:lnTo>
                <a:lnTo>
                  <a:pt x="598" y="219"/>
                </a:lnTo>
                <a:lnTo>
                  <a:pt x="591" y="235"/>
                </a:lnTo>
                <a:lnTo>
                  <a:pt x="585" y="250"/>
                </a:lnTo>
                <a:lnTo>
                  <a:pt x="580" y="265"/>
                </a:lnTo>
                <a:lnTo>
                  <a:pt x="575" y="282"/>
                </a:lnTo>
                <a:lnTo>
                  <a:pt x="571" y="299"/>
                </a:lnTo>
                <a:lnTo>
                  <a:pt x="568" y="316"/>
                </a:lnTo>
                <a:lnTo>
                  <a:pt x="567" y="319"/>
                </a:lnTo>
                <a:lnTo>
                  <a:pt x="567" y="325"/>
                </a:lnTo>
                <a:lnTo>
                  <a:pt x="566" y="331"/>
                </a:lnTo>
                <a:lnTo>
                  <a:pt x="566" y="337"/>
                </a:lnTo>
                <a:lnTo>
                  <a:pt x="566" y="345"/>
                </a:lnTo>
                <a:lnTo>
                  <a:pt x="565" y="353"/>
                </a:lnTo>
                <a:lnTo>
                  <a:pt x="565" y="360"/>
                </a:lnTo>
                <a:lnTo>
                  <a:pt x="565" y="369"/>
                </a:lnTo>
                <a:lnTo>
                  <a:pt x="563" y="378"/>
                </a:lnTo>
                <a:lnTo>
                  <a:pt x="563" y="387"/>
                </a:lnTo>
                <a:lnTo>
                  <a:pt x="563" y="408"/>
                </a:lnTo>
                <a:lnTo>
                  <a:pt x="563" y="429"/>
                </a:lnTo>
                <a:lnTo>
                  <a:pt x="563" y="450"/>
                </a:lnTo>
                <a:lnTo>
                  <a:pt x="562" y="471"/>
                </a:lnTo>
                <a:lnTo>
                  <a:pt x="562" y="493"/>
                </a:lnTo>
                <a:lnTo>
                  <a:pt x="562" y="512"/>
                </a:lnTo>
                <a:lnTo>
                  <a:pt x="562" y="522"/>
                </a:lnTo>
                <a:lnTo>
                  <a:pt x="562" y="531"/>
                </a:lnTo>
                <a:lnTo>
                  <a:pt x="562" y="540"/>
                </a:lnTo>
                <a:lnTo>
                  <a:pt x="562" y="548"/>
                </a:lnTo>
                <a:lnTo>
                  <a:pt x="562" y="556"/>
                </a:lnTo>
                <a:lnTo>
                  <a:pt x="562" y="563"/>
                </a:lnTo>
                <a:lnTo>
                  <a:pt x="563" y="570"/>
                </a:lnTo>
                <a:lnTo>
                  <a:pt x="563" y="575"/>
                </a:lnTo>
                <a:lnTo>
                  <a:pt x="563" y="580"/>
                </a:lnTo>
                <a:lnTo>
                  <a:pt x="563" y="584"/>
                </a:lnTo>
                <a:lnTo>
                  <a:pt x="563" y="651"/>
                </a:lnTo>
                <a:lnTo>
                  <a:pt x="563" y="717"/>
                </a:lnTo>
                <a:lnTo>
                  <a:pt x="563" y="784"/>
                </a:lnTo>
                <a:lnTo>
                  <a:pt x="563" y="851"/>
                </a:lnTo>
                <a:lnTo>
                  <a:pt x="563" y="1118"/>
                </a:lnTo>
                <a:lnTo>
                  <a:pt x="563" y="1385"/>
                </a:lnTo>
                <a:lnTo>
                  <a:pt x="563" y="1652"/>
                </a:lnTo>
                <a:lnTo>
                  <a:pt x="563" y="1918"/>
                </a:lnTo>
                <a:lnTo>
                  <a:pt x="563" y="2452"/>
                </a:lnTo>
                <a:lnTo>
                  <a:pt x="563" y="2987"/>
                </a:lnTo>
                <a:lnTo>
                  <a:pt x="563" y="3520"/>
                </a:lnTo>
                <a:lnTo>
                  <a:pt x="563" y="4054"/>
                </a:lnTo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127000" prst="artDeco"/>
          </a:sp3d>
        </xdr:spPr>
        <xdr:txBody>
          <a:bodyPr anchor="ctr"/>
          <a:lstStyle/>
          <a:p>
            <a:endParaRPr lang="en-US"/>
          </a:p>
        </xdr:txBody>
      </xdr:sp>
      <xdr:sp macro="" textlink="">
        <xdr:nvSpPr>
          <xdr:cNvPr id="512" name="Rounded Rectangle 511"/>
          <xdr:cNvSpPr/>
        </xdr:nvSpPr>
        <xdr:spPr>
          <a:xfrm>
            <a:off x="9900840" y="2938391"/>
            <a:ext cx="172173" cy="2522538"/>
          </a:xfrm>
          <a:prstGeom prst="roundRect">
            <a:avLst>
              <a:gd name="adj" fmla="val 48342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513" name="Chart 735"/>
          <xdr:cNvGraphicFramePr>
            <a:graphicFrameLocks/>
          </xdr:cNvGraphicFramePr>
        </xdr:nvGraphicFramePr>
        <xdr:xfrm>
          <a:off x="9066995" y="2893712"/>
          <a:ext cx="1309582" cy="25927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sp macro="" textlink="">
        <xdr:nvSpPr>
          <xdr:cNvPr id="514" name="Oval 513"/>
          <xdr:cNvSpPr/>
        </xdr:nvSpPr>
        <xdr:spPr>
          <a:xfrm>
            <a:off x="9537364" y="5318144"/>
            <a:ext cx="927821" cy="98045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Dashboard Calculations - Locked'!S48">
        <xdr:nvSpPr>
          <xdr:cNvPr id="515" name="TextBox 514"/>
          <xdr:cNvSpPr txBox="1"/>
        </xdr:nvSpPr>
        <xdr:spPr>
          <a:xfrm>
            <a:off x="9508668" y="5594196"/>
            <a:ext cx="975647" cy="390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FF6F2EE2-9343-4DE5-A070-9E53916BD442}" type="TxLink">
              <a:rPr lang="en-US" sz="3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"/>
                <a:cs typeface="Arial"/>
              </a:rPr>
              <a:pPr algn="ctr"/>
              <a:t>40%</a:t>
            </a:fld>
            <a:endParaRPr lang="en-US" sz="3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O66">
        <xdr:nvSpPr>
          <xdr:cNvPr id="516" name="TextBox 515"/>
          <xdr:cNvSpPr txBox="1"/>
        </xdr:nvSpPr>
        <xdr:spPr>
          <a:xfrm>
            <a:off x="10369534" y="2776568"/>
            <a:ext cx="2649552" cy="8376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1D194C9-3B60-407D-A9DF-2E1AA9B4C7B3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Outlook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R48">
        <xdr:nvSpPr>
          <xdr:cNvPr id="525" name="TextBox 524"/>
          <xdr:cNvSpPr txBox="1"/>
        </xdr:nvSpPr>
        <xdr:spPr>
          <a:xfrm>
            <a:off x="10465185" y="3623760"/>
            <a:ext cx="2649552" cy="1161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65DC8C6D-FC62-4D1F-9EE3-02F7313F37C4}" type="TxLink">
              <a:rPr lang="en-US" sz="6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 pitchFamily="34" charset="0"/>
              </a:rPr>
              <a:pPr algn="ctr"/>
              <a:t>39.5%</a:t>
            </a:fld>
            <a:endParaRPr lang="en-US" sz="6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16</xdr:col>
      <xdr:colOff>217714</xdr:colOff>
      <xdr:row>118</xdr:row>
      <xdr:rowOff>83341</xdr:rowOff>
    </xdr:from>
    <xdr:to>
      <xdr:col>20</xdr:col>
      <xdr:colOff>285749</xdr:colOff>
      <xdr:row>128</xdr:row>
      <xdr:rowOff>134371</xdr:rowOff>
    </xdr:to>
    <xdr:sp macro="" textlink="'Dashboard Calculations - Locked'!R50">
      <xdr:nvSpPr>
        <xdr:cNvPr id="533" name="TextBox 532"/>
        <xdr:cNvSpPr txBox="1"/>
      </xdr:nvSpPr>
      <xdr:spPr>
        <a:xfrm>
          <a:off x="10314214" y="23312435"/>
          <a:ext cx="2496910" cy="1956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fld id="{492D7A72-DDFA-472B-99DE-31A9DB12E2EF}" type="TxLink">
            <a:rPr lang="en-US" sz="13000" b="1" i="0" u="none" strike="noStrike" cap="none" spc="50">
              <a:ln w="11430"/>
              <a:solidFill>
                <a:schemeClr val="tx1">
                  <a:lumMod val="95000"/>
                  <a:lumOff val="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ingdings"/>
            </a:rPr>
            <a:pPr algn="ctr"/>
            <a:t>ò</a:t>
          </a:fld>
          <a:endParaRPr lang="en-US" sz="13000" b="1" cap="none" spc="50">
            <a:ln w="11430"/>
            <a:solidFill>
              <a:schemeClr val="tx1">
                <a:lumMod val="95000"/>
                <a:lumOff val="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513882</xdr:colOff>
      <xdr:row>108</xdr:row>
      <xdr:rowOff>131451</xdr:rowOff>
    </xdr:from>
    <xdr:to>
      <xdr:col>13</xdr:col>
      <xdr:colOff>485978</xdr:colOff>
      <xdr:row>128</xdr:row>
      <xdr:rowOff>94247</xdr:rowOff>
    </xdr:to>
    <xdr:grpSp>
      <xdr:nvGrpSpPr>
        <xdr:cNvPr id="18" name="Group 17"/>
        <xdr:cNvGrpSpPr/>
      </xdr:nvGrpSpPr>
      <xdr:grpSpPr>
        <a:xfrm>
          <a:off x="4759311" y="20524022"/>
          <a:ext cx="4480596" cy="3591368"/>
          <a:chOff x="4552482" y="21448401"/>
          <a:chExt cx="4239296" cy="3772796"/>
        </a:xfrm>
      </xdr:grpSpPr>
      <xdr:sp macro="" textlink="">
        <xdr:nvSpPr>
          <xdr:cNvPr id="535" name="Rounded Rectangle 534"/>
          <xdr:cNvSpPr/>
        </xdr:nvSpPr>
        <xdr:spPr bwMode="auto">
          <a:xfrm>
            <a:off x="4552482" y="21448401"/>
            <a:ext cx="4239296" cy="3772796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17" name="Group 16"/>
          <xdr:cNvGrpSpPr/>
        </xdr:nvGrpSpPr>
        <xdr:grpSpPr>
          <a:xfrm>
            <a:off x="4796631" y="22519545"/>
            <a:ext cx="3650992" cy="1796958"/>
            <a:chOff x="4813300" y="22512401"/>
            <a:chExt cx="3665279" cy="1796958"/>
          </a:xfrm>
        </xdr:grpSpPr>
        <xdr:sp macro="" textlink="">
          <xdr:nvSpPr>
            <xdr:cNvPr id="579" name="Freeform 362"/>
            <xdr:cNvSpPr>
              <a:spLocks/>
            </xdr:cNvSpPr>
          </xdr:nvSpPr>
          <xdr:spPr bwMode="auto">
            <a:xfrm>
              <a:off x="6117333" y="22512401"/>
              <a:ext cx="1057213" cy="659393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80" name="Freeform 367"/>
            <xdr:cNvSpPr>
              <a:spLocks/>
            </xdr:cNvSpPr>
          </xdr:nvSpPr>
          <xdr:spPr bwMode="auto">
            <a:xfrm>
              <a:off x="7047393" y="22614226"/>
              <a:ext cx="1056733" cy="985950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81" name="Freeform 372"/>
            <xdr:cNvSpPr>
              <a:spLocks/>
            </xdr:cNvSpPr>
          </xdr:nvSpPr>
          <xdr:spPr bwMode="auto">
            <a:xfrm>
              <a:off x="7648469" y="23296495"/>
              <a:ext cx="830110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82" name="Freeform 377"/>
            <xdr:cNvSpPr>
              <a:spLocks/>
            </xdr:cNvSpPr>
          </xdr:nvSpPr>
          <xdr:spPr bwMode="auto">
            <a:xfrm>
              <a:off x="4813300" y="23296495"/>
              <a:ext cx="827729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83" name="Freeform 383"/>
            <xdr:cNvSpPr>
              <a:spLocks/>
            </xdr:cNvSpPr>
          </xdr:nvSpPr>
          <xdr:spPr bwMode="auto">
            <a:xfrm>
              <a:off x="5185372" y="22614226"/>
              <a:ext cx="1057182" cy="985950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552" name="Chart 2"/>
          <xdr:cNvGraphicFramePr>
            <a:graphicFrameLocks/>
          </xdr:cNvGraphicFramePr>
        </xdr:nvGraphicFramePr>
        <xdr:xfrm>
          <a:off x="4621934" y="21978538"/>
          <a:ext cx="4048778" cy="27224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sp macro="" textlink="'Example Dashboard Conf Page'!J68">
        <xdr:nvSpPr>
          <xdr:cNvPr id="553" name="TextBox 552"/>
          <xdr:cNvSpPr txBox="1"/>
        </xdr:nvSpPr>
        <xdr:spPr bwMode="auto">
          <a:xfrm>
            <a:off x="4868002" y="24782943"/>
            <a:ext cx="3572681" cy="4287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116F36E-1A99-4068-8E8E-1FA070FC910E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J66">
        <xdr:nvSpPr>
          <xdr:cNvPr id="569" name="TextBox 568"/>
          <xdr:cNvSpPr txBox="1"/>
        </xdr:nvSpPr>
        <xdr:spPr bwMode="auto">
          <a:xfrm>
            <a:off x="5000850" y="21534146"/>
            <a:ext cx="3285628" cy="847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E1B6EB1-CBF4-4FBD-A409-CF4D1E486727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I48">
        <xdr:nvSpPr>
          <xdr:cNvPr id="570" name="TextBox 569"/>
          <xdr:cNvSpPr txBox="1"/>
        </xdr:nvSpPr>
        <xdr:spPr bwMode="auto">
          <a:xfrm>
            <a:off x="5344837" y="24154143"/>
            <a:ext cx="543257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A5E25DE-0C72-4FFA-B71E-EA9CC24E6363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51">
        <xdr:nvSpPr>
          <xdr:cNvPr id="571" name="TextBox 570"/>
          <xdr:cNvSpPr txBox="1"/>
        </xdr:nvSpPr>
        <xdr:spPr bwMode="auto">
          <a:xfrm>
            <a:off x="5544106" y="23611090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C6A51DC-BD6D-47E6-A776-15604496D18B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52">
        <xdr:nvSpPr>
          <xdr:cNvPr id="572" name="TextBox 571"/>
          <xdr:cNvSpPr txBox="1"/>
        </xdr:nvSpPr>
        <xdr:spPr bwMode="auto">
          <a:xfrm>
            <a:off x="6039918" y="23210944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79849040-656B-41BF-8343-7246B7E8E72E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53">
        <xdr:nvSpPr>
          <xdr:cNvPr id="573" name="TextBox 572"/>
          <xdr:cNvSpPr txBox="1"/>
        </xdr:nvSpPr>
        <xdr:spPr bwMode="auto">
          <a:xfrm>
            <a:off x="6687554" y="23220472"/>
            <a:ext cx="56223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67EB98F-CC13-43A6-B81D-700B103F2DF9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30.0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54">
        <xdr:nvSpPr>
          <xdr:cNvPr id="574" name="TextBox 573"/>
          <xdr:cNvSpPr txBox="1"/>
        </xdr:nvSpPr>
        <xdr:spPr bwMode="auto">
          <a:xfrm>
            <a:off x="7173878" y="23620617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07BF0FB-3E25-4DCB-ACA9-50DD63DA42FC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49">
        <xdr:nvSpPr>
          <xdr:cNvPr id="575" name="TextBox 574"/>
          <xdr:cNvSpPr txBox="1"/>
        </xdr:nvSpPr>
        <xdr:spPr bwMode="auto">
          <a:xfrm>
            <a:off x="7344681" y="24154143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F71D2E24-8B62-46FD-8835-CFA406E42113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50.0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576" name="Group 28"/>
          <xdr:cNvGrpSpPr>
            <a:grpSpLocks/>
          </xdr:cNvGrpSpPr>
        </xdr:nvGrpSpPr>
        <xdr:grpSpPr bwMode="auto">
          <a:xfrm>
            <a:off x="6118003" y="23777910"/>
            <a:ext cx="1046874" cy="951679"/>
            <a:chOff x="1990724" y="3124200"/>
            <a:chExt cx="1038225" cy="942975"/>
          </a:xfrm>
        </xdr:grpSpPr>
        <xdr:sp macro="" textlink="">
          <xdr:nvSpPr>
            <xdr:cNvPr id="577" name="Oval 576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I50">
          <xdr:nvSpPr>
            <xdr:cNvPr id="578" name="TextBox 577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4664DBDB-9EAC-498A-801D-0495D72DD07E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2.5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177067</xdr:colOff>
      <xdr:row>133</xdr:row>
      <xdr:rowOff>44694</xdr:rowOff>
    </xdr:from>
    <xdr:to>
      <xdr:col>6</xdr:col>
      <xdr:colOff>377896</xdr:colOff>
      <xdr:row>153</xdr:row>
      <xdr:rowOff>7139</xdr:rowOff>
    </xdr:to>
    <xdr:grpSp>
      <xdr:nvGrpSpPr>
        <xdr:cNvPr id="585" name="Group 238"/>
        <xdr:cNvGrpSpPr>
          <a:grpSpLocks/>
        </xdr:cNvGrpSpPr>
      </xdr:nvGrpSpPr>
      <xdr:grpSpPr bwMode="auto">
        <a:xfrm>
          <a:off x="177067" y="24972980"/>
          <a:ext cx="4446258" cy="3591016"/>
          <a:chOff x="179161" y="2687486"/>
          <a:chExt cx="4259035" cy="3769178"/>
        </a:xfrm>
      </xdr:grpSpPr>
      <xdr:sp macro="" textlink="">
        <xdr:nvSpPr>
          <xdr:cNvPr id="586" name="Rounded Rectangle 585"/>
          <xdr:cNvSpPr/>
        </xdr:nvSpPr>
        <xdr:spPr>
          <a:xfrm>
            <a:off x="182630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587" name="Group 427"/>
          <xdr:cNvGrpSpPr>
            <a:grpSpLocks/>
          </xdr:cNvGrpSpPr>
        </xdr:nvGrpSpPr>
        <xdr:grpSpPr bwMode="auto">
          <a:xfrm>
            <a:off x="443139" y="3753976"/>
            <a:ext cx="3680279" cy="1795402"/>
            <a:chOff x="193063" y="1155645"/>
            <a:chExt cx="3658893" cy="1807321"/>
          </a:xfrm>
        </xdr:grpSpPr>
        <xdr:sp macro="" textlink="">
          <xdr:nvSpPr>
            <xdr:cNvPr id="600" name="Freeform 362"/>
            <xdr:cNvSpPr>
              <a:spLocks/>
            </xdr:cNvSpPr>
          </xdr:nvSpPr>
          <xdr:spPr bwMode="auto">
            <a:xfrm>
              <a:off x="1495146" y="1155645"/>
              <a:ext cx="1054728" cy="663196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01" name="Freeform 367"/>
            <xdr:cNvSpPr>
              <a:spLocks/>
            </xdr:cNvSpPr>
          </xdr:nvSpPr>
          <xdr:spPr bwMode="auto">
            <a:xfrm>
              <a:off x="2424832" y="1258057"/>
              <a:ext cx="1054247" cy="991636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02" name="Freeform 372"/>
            <xdr:cNvSpPr>
              <a:spLocks/>
            </xdr:cNvSpPr>
          </xdr:nvSpPr>
          <xdr:spPr bwMode="auto">
            <a:xfrm>
              <a:off x="3024822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03" name="Freeform 377"/>
            <xdr:cNvSpPr>
              <a:spLocks/>
            </xdr:cNvSpPr>
          </xdr:nvSpPr>
          <xdr:spPr bwMode="auto">
            <a:xfrm>
              <a:off x="193063" y="1944261"/>
              <a:ext cx="827134" cy="1018705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04" name="Freeform 383"/>
            <xdr:cNvSpPr>
              <a:spLocks/>
            </xdr:cNvSpPr>
          </xdr:nvSpPr>
          <xdr:spPr bwMode="auto">
            <a:xfrm>
              <a:off x="565940" y="1258057"/>
              <a:ext cx="1054698" cy="991636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588" name="Chart 2"/>
          <xdr:cNvGraphicFramePr>
            <a:graphicFrameLocks/>
          </xdr:cNvGraphicFramePr>
        </xdr:nvGraphicFramePr>
        <xdr:xfrm>
          <a:off x="252639" y="3220575"/>
          <a:ext cx="4064454" cy="27200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sp macro="" textlink="'Example Dashboard Conf Page'!E80">
        <xdr:nvSpPr>
          <xdr:cNvPr id="589" name="TextBox 588"/>
          <xdr:cNvSpPr txBox="1"/>
        </xdr:nvSpPr>
        <xdr:spPr>
          <a:xfrm>
            <a:off x="498280" y="6022551"/>
            <a:ext cx="3586939" cy="4283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3BF835F-527B-474D-B2C9-5328423EB3C1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E78">
        <xdr:nvSpPr>
          <xdr:cNvPr id="590" name="TextBox 589"/>
          <xdr:cNvSpPr txBox="1"/>
        </xdr:nvSpPr>
        <xdr:spPr>
          <a:xfrm>
            <a:off x="632193" y="2776568"/>
            <a:ext cx="3299983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BFA0D93-F682-4D34-AD6E-B2BF2F22B212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Demand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B59">
        <xdr:nvSpPr>
          <xdr:cNvPr id="591" name="TextBox 590"/>
          <xdr:cNvSpPr txBox="1"/>
        </xdr:nvSpPr>
        <xdr:spPr>
          <a:xfrm>
            <a:off x="976539" y="5394296"/>
            <a:ext cx="54521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34648894-7459-46E4-889D-741DD5020053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62">
        <xdr:nvSpPr>
          <xdr:cNvPr id="592" name="TextBox 591"/>
          <xdr:cNvSpPr txBox="1"/>
        </xdr:nvSpPr>
        <xdr:spPr>
          <a:xfrm>
            <a:off x="1177407" y="4851713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07979DE9-08A2-4EC2-A87F-75A5374C47EE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63">
        <xdr:nvSpPr>
          <xdr:cNvPr id="593" name="TextBox 592"/>
          <xdr:cNvSpPr txBox="1"/>
        </xdr:nvSpPr>
        <xdr:spPr>
          <a:xfrm>
            <a:off x="1674796" y="4451914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D62025D-C6CA-4C09-B7EE-00528A3FA84F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64">
        <xdr:nvSpPr>
          <xdr:cNvPr id="594" name="TextBox 593"/>
          <xdr:cNvSpPr txBox="1"/>
        </xdr:nvSpPr>
        <xdr:spPr>
          <a:xfrm>
            <a:off x="2325227" y="4461433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E202FB9-7DB9-4CF1-B2D0-D1F7E813D8A7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6.0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65">
        <xdr:nvSpPr>
          <xdr:cNvPr id="595" name="TextBox 594"/>
          <xdr:cNvSpPr txBox="1"/>
        </xdr:nvSpPr>
        <xdr:spPr>
          <a:xfrm>
            <a:off x="2813051" y="4861232"/>
            <a:ext cx="554780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3915497-6946-4B12-AF17-6FB076796A62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8.0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60">
        <xdr:nvSpPr>
          <xdr:cNvPr id="596" name="TextBox 595"/>
          <xdr:cNvSpPr txBox="1"/>
        </xdr:nvSpPr>
        <xdr:spPr>
          <a:xfrm>
            <a:off x="2985224" y="5394296"/>
            <a:ext cx="564345" cy="2760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3F9FAA4-DF3E-4536-BDD0-987CA9B218CB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597" name="Group 28"/>
          <xdr:cNvGrpSpPr>
            <a:grpSpLocks/>
          </xdr:cNvGrpSpPr>
        </xdr:nvGrpSpPr>
        <xdr:grpSpPr bwMode="auto">
          <a:xfrm>
            <a:off x="1753507" y="5018389"/>
            <a:ext cx="1050471" cy="950855"/>
            <a:chOff x="1990724" y="3124200"/>
            <a:chExt cx="1038225" cy="942975"/>
          </a:xfrm>
        </xdr:grpSpPr>
        <xdr:sp macro="" textlink="">
          <xdr:nvSpPr>
            <xdr:cNvPr id="598" name="Oval 597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B61">
          <xdr:nvSpPr>
            <xdr:cNvPr id="599" name="TextBox 598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DF99261A-8BC4-4B36-BDF0-99FCEB6CF9B5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2.0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152041</xdr:colOff>
      <xdr:row>130</xdr:row>
      <xdr:rowOff>9863</xdr:rowOff>
    </xdr:from>
    <xdr:to>
      <xdr:col>7</xdr:col>
      <xdr:colOff>321969</xdr:colOff>
      <xdr:row>133</xdr:row>
      <xdr:rowOff>76690</xdr:rowOff>
    </xdr:to>
    <xdr:sp macro="" textlink="">
      <xdr:nvSpPr>
        <xdr:cNvPr id="605" name="TextBox 604"/>
        <xdr:cNvSpPr txBox="1"/>
      </xdr:nvSpPr>
      <xdr:spPr bwMode="auto">
        <a:xfrm>
          <a:off x="152041" y="25524957"/>
          <a:ext cx="4801459" cy="638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3200" b="1">
              <a:latin typeface="Arial" pitchFamily="34" charset="0"/>
              <a:cs typeface="Arial" pitchFamily="34" charset="0"/>
            </a:rPr>
            <a:t>Region</a:t>
          </a:r>
          <a:r>
            <a:rPr lang="en-US" sz="3200" b="1" baseline="0">
              <a:latin typeface="Arial" pitchFamily="34" charset="0"/>
              <a:cs typeface="Arial" pitchFamily="34" charset="0"/>
            </a:rPr>
            <a:t> #6</a:t>
          </a:r>
          <a:endParaRPr lang="en-US" sz="3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18881</xdr:colOff>
      <xdr:row>133</xdr:row>
      <xdr:rowOff>48108</xdr:rowOff>
    </xdr:from>
    <xdr:to>
      <xdr:col>20</xdr:col>
      <xdr:colOff>598196</xdr:colOff>
      <xdr:row>153</xdr:row>
      <xdr:rowOff>10904</xdr:rowOff>
    </xdr:to>
    <xdr:grpSp>
      <xdr:nvGrpSpPr>
        <xdr:cNvPr id="606" name="Group 235"/>
        <xdr:cNvGrpSpPr>
          <a:grpSpLocks/>
        </xdr:cNvGrpSpPr>
      </xdr:nvGrpSpPr>
      <xdr:grpSpPr bwMode="auto">
        <a:xfrm>
          <a:off x="9416881" y="24976394"/>
          <a:ext cx="4443744" cy="3591367"/>
          <a:chOff x="8973019" y="2690897"/>
          <a:chExt cx="4256500" cy="3769529"/>
        </a:xfrm>
      </xdr:grpSpPr>
      <xdr:sp macro="" textlink="">
        <xdr:nvSpPr>
          <xdr:cNvPr id="607" name="Rounded Rectangle 606"/>
          <xdr:cNvSpPr/>
        </xdr:nvSpPr>
        <xdr:spPr>
          <a:xfrm>
            <a:off x="8973019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608" name="Freeform 23"/>
          <xdr:cNvSpPr>
            <a:spLocks/>
          </xdr:cNvSpPr>
        </xdr:nvSpPr>
        <xdr:spPr bwMode="auto">
          <a:xfrm>
            <a:off x="9422582" y="2795606"/>
            <a:ext cx="1166951" cy="3617225"/>
          </a:xfrm>
          <a:custGeom>
            <a:avLst/>
            <a:gdLst/>
            <a:ahLst/>
            <a:cxnLst>
              <a:cxn ang="0">
                <a:pos x="470" y="4101"/>
              </a:cxn>
              <a:cxn ang="0">
                <a:pos x="354" y="4181"/>
              </a:cxn>
              <a:cxn ang="0">
                <a:pos x="225" y="4306"/>
              </a:cxn>
              <a:cxn ang="0">
                <a:pos x="154" y="4402"/>
              </a:cxn>
              <a:cxn ang="0">
                <a:pos x="97" y="4505"/>
              </a:cxn>
              <a:cxn ang="0">
                <a:pos x="51" y="4615"/>
              </a:cxn>
              <a:cxn ang="0">
                <a:pos x="19" y="4731"/>
              </a:cxn>
              <a:cxn ang="0">
                <a:pos x="3" y="4849"/>
              </a:cxn>
              <a:cxn ang="0">
                <a:pos x="1" y="4971"/>
              </a:cxn>
              <a:cxn ang="0">
                <a:pos x="17" y="5094"/>
              </a:cxn>
              <a:cxn ang="0">
                <a:pos x="47" y="5215"/>
              </a:cxn>
              <a:cxn ang="0">
                <a:pos x="92" y="5329"/>
              </a:cxn>
              <a:cxn ang="0">
                <a:pos x="150" y="5435"/>
              </a:cxn>
              <a:cxn ang="0">
                <a:pos x="259" y="5576"/>
              </a:cxn>
              <a:cxn ang="0">
                <a:pos x="393" y="5693"/>
              </a:cxn>
              <a:cxn ang="0">
                <a:pos x="493" y="5756"/>
              </a:cxn>
              <a:cxn ang="0">
                <a:pos x="601" y="5806"/>
              </a:cxn>
              <a:cxn ang="0">
                <a:pos x="716" y="5842"/>
              </a:cxn>
              <a:cxn ang="0">
                <a:pos x="835" y="5862"/>
              </a:cxn>
              <a:cxn ang="0">
                <a:pos x="959" y="5867"/>
              </a:cxn>
              <a:cxn ang="0">
                <a:pos x="1081" y="5857"/>
              </a:cxn>
              <a:cxn ang="0">
                <a:pos x="1199" y="5831"/>
              </a:cxn>
              <a:cxn ang="0">
                <a:pos x="1311" y="5790"/>
              </a:cxn>
              <a:cxn ang="0">
                <a:pos x="1416" y="5735"/>
              </a:cxn>
              <a:cxn ang="0">
                <a:pos x="1513" y="5668"/>
              </a:cxn>
              <a:cxn ang="0">
                <a:pos x="1667" y="5515"/>
              </a:cxn>
              <a:cxn ang="0">
                <a:pos x="1745" y="5401"/>
              </a:cxn>
              <a:cxn ang="0">
                <a:pos x="1800" y="5292"/>
              </a:cxn>
              <a:cxn ang="0">
                <a:pos x="1839" y="5176"/>
              </a:cxn>
              <a:cxn ang="0">
                <a:pos x="1865" y="5053"/>
              </a:cxn>
              <a:cxn ang="0">
                <a:pos x="1874" y="4930"/>
              </a:cxn>
              <a:cxn ang="0">
                <a:pos x="1867" y="4809"/>
              </a:cxn>
              <a:cxn ang="0">
                <a:pos x="1846" y="4691"/>
              </a:cxn>
              <a:cxn ang="0">
                <a:pos x="1810" y="4578"/>
              </a:cxn>
              <a:cxn ang="0">
                <a:pos x="1761" y="4470"/>
              </a:cxn>
              <a:cxn ang="0">
                <a:pos x="1698" y="4369"/>
              </a:cxn>
              <a:cxn ang="0">
                <a:pos x="1623" y="4276"/>
              </a:cxn>
              <a:cxn ang="0">
                <a:pos x="1472" y="4145"/>
              </a:cxn>
              <a:cxn ang="0">
                <a:pos x="1368" y="4081"/>
              </a:cxn>
              <a:cxn ang="0">
                <a:pos x="1312" y="2452"/>
              </a:cxn>
              <a:cxn ang="0">
                <a:pos x="1312" y="784"/>
              </a:cxn>
              <a:cxn ang="0">
                <a:pos x="1312" y="569"/>
              </a:cxn>
              <a:cxn ang="0">
                <a:pos x="1312" y="521"/>
              </a:cxn>
              <a:cxn ang="0">
                <a:pos x="1312" y="408"/>
              </a:cxn>
              <a:cxn ang="0">
                <a:pos x="1309" y="344"/>
              </a:cxn>
              <a:cxn ang="0">
                <a:pos x="1304" y="298"/>
              </a:cxn>
              <a:cxn ang="0">
                <a:pos x="1270" y="204"/>
              </a:cxn>
              <a:cxn ang="0">
                <a:pos x="1214" y="123"/>
              </a:cxn>
              <a:cxn ang="0">
                <a:pos x="1140" y="60"/>
              </a:cxn>
              <a:cxn ang="0">
                <a:pos x="1053" y="18"/>
              </a:cxn>
              <a:cxn ang="0">
                <a:pos x="955" y="0"/>
              </a:cxn>
              <a:cxn ang="0">
                <a:pos x="854" y="9"/>
              </a:cxn>
              <a:cxn ang="0">
                <a:pos x="763" y="43"/>
              </a:cxn>
              <a:cxn ang="0">
                <a:pos x="683" y="100"/>
              </a:cxn>
              <a:cxn ang="0">
                <a:pos x="620" y="176"/>
              </a:cxn>
              <a:cxn ang="0">
                <a:pos x="580" y="265"/>
              </a:cxn>
              <a:cxn ang="0">
                <a:pos x="566" y="331"/>
              </a:cxn>
              <a:cxn ang="0">
                <a:pos x="563" y="378"/>
              </a:cxn>
              <a:cxn ang="0">
                <a:pos x="562" y="493"/>
              </a:cxn>
              <a:cxn ang="0">
                <a:pos x="562" y="556"/>
              </a:cxn>
              <a:cxn ang="0">
                <a:pos x="563" y="651"/>
              </a:cxn>
              <a:cxn ang="0">
                <a:pos x="563" y="1652"/>
              </a:cxn>
            </a:cxnLst>
            <a:rect l="0" t="0" r="r" b="b"/>
            <a:pathLst>
              <a:path w="1874" h="5869">
                <a:moveTo>
                  <a:pt x="563" y="4054"/>
                </a:moveTo>
                <a:lnTo>
                  <a:pt x="544" y="4063"/>
                </a:lnTo>
                <a:lnTo>
                  <a:pt x="525" y="4072"/>
                </a:lnTo>
                <a:lnTo>
                  <a:pt x="506" y="4081"/>
                </a:lnTo>
                <a:lnTo>
                  <a:pt x="488" y="4091"/>
                </a:lnTo>
                <a:lnTo>
                  <a:pt x="470" y="4101"/>
                </a:lnTo>
                <a:lnTo>
                  <a:pt x="453" y="4112"/>
                </a:lnTo>
                <a:lnTo>
                  <a:pt x="436" y="4122"/>
                </a:lnTo>
                <a:lnTo>
                  <a:pt x="418" y="4134"/>
                </a:lnTo>
                <a:lnTo>
                  <a:pt x="402" y="4145"/>
                </a:lnTo>
                <a:lnTo>
                  <a:pt x="385" y="4157"/>
                </a:lnTo>
                <a:lnTo>
                  <a:pt x="354" y="4181"/>
                </a:lnTo>
                <a:lnTo>
                  <a:pt x="323" y="4207"/>
                </a:lnTo>
                <a:lnTo>
                  <a:pt x="294" y="4234"/>
                </a:lnTo>
                <a:lnTo>
                  <a:pt x="266" y="4262"/>
                </a:lnTo>
                <a:lnTo>
                  <a:pt x="252" y="4276"/>
                </a:lnTo>
                <a:lnTo>
                  <a:pt x="238" y="4292"/>
                </a:lnTo>
                <a:lnTo>
                  <a:pt x="225" y="4306"/>
                </a:lnTo>
                <a:lnTo>
                  <a:pt x="212" y="4321"/>
                </a:lnTo>
                <a:lnTo>
                  <a:pt x="201" y="4336"/>
                </a:lnTo>
                <a:lnTo>
                  <a:pt x="188" y="4353"/>
                </a:lnTo>
                <a:lnTo>
                  <a:pt x="177" y="4369"/>
                </a:lnTo>
                <a:lnTo>
                  <a:pt x="165" y="4385"/>
                </a:lnTo>
                <a:lnTo>
                  <a:pt x="154" y="4402"/>
                </a:lnTo>
                <a:lnTo>
                  <a:pt x="144" y="4419"/>
                </a:lnTo>
                <a:lnTo>
                  <a:pt x="134" y="4435"/>
                </a:lnTo>
                <a:lnTo>
                  <a:pt x="123" y="4452"/>
                </a:lnTo>
                <a:lnTo>
                  <a:pt x="115" y="4470"/>
                </a:lnTo>
                <a:lnTo>
                  <a:pt x="104" y="4487"/>
                </a:lnTo>
                <a:lnTo>
                  <a:pt x="97" y="4505"/>
                </a:lnTo>
                <a:lnTo>
                  <a:pt x="88" y="4523"/>
                </a:lnTo>
                <a:lnTo>
                  <a:pt x="80" y="4541"/>
                </a:lnTo>
                <a:lnTo>
                  <a:pt x="71" y="4559"/>
                </a:lnTo>
                <a:lnTo>
                  <a:pt x="65" y="4578"/>
                </a:lnTo>
                <a:lnTo>
                  <a:pt x="57" y="4596"/>
                </a:lnTo>
                <a:lnTo>
                  <a:pt x="51" y="4615"/>
                </a:lnTo>
                <a:lnTo>
                  <a:pt x="45" y="4634"/>
                </a:lnTo>
                <a:lnTo>
                  <a:pt x="40" y="4652"/>
                </a:lnTo>
                <a:lnTo>
                  <a:pt x="33" y="4672"/>
                </a:lnTo>
                <a:lnTo>
                  <a:pt x="28" y="4691"/>
                </a:lnTo>
                <a:lnTo>
                  <a:pt x="24" y="4710"/>
                </a:lnTo>
                <a:lnTo>
                  <a:pt x="19" y="4731"/>
                </a:lnTo>
                <a:lnTo>
                  <a:pt x="15" y="4750"/>
                </a:lnTo>
                <a:lnTo>
                  <a:pt x="13" y="4769"/>
                </a:lnTo>
                <a:lnTo>
                  <a:pt x="9" y="4790"/>
                </a:lnTo>
                <a:lnTo>
                  <a:pt x="7" y="4809"/>
                </a:lnTo>
                <a:lnTo>
                  <a:pt x="5" y="4830"/>
                </a:lnTo>
                <a:lnTo>
                  <a:pt x="3" y="4849"/>
                </a:lnTo>
                <a:lnTo>
                  <a:pt x="1" y="4869"/>
                </a:lnTo>
                <a:lnTo>
                  <a:pt x="1" y="4890"/>
                </a:lnTo>
                <a:lnTo>
                  <a:pt x="0" y="4911"/>
                </a:lnTo>
                <a:lnTo>
                  <a:pt x="0" y="4930"/>
                </a:lnTo>
                <a:lnTo>
                  <a:pt x="1" y="4950"/>
                </a:lnTo>
                <a:lnTo>
                  <a:pt x="1" y="4971"/>
                </a:lnTo>
                <a:lnTo>
                  <a:pt x="3" y="4991"/>
                </a:lnTo>
                <a:lnTo>
                  <a:pt x="5" y="5012"/>
                </a:lnTo>
                <a:lnTo>
                  <a:pt x="7" y="5033"/>
                </a:lnTo>
                <a:lnTo>
                  <a:pt x="9" y="5053"/>
                </a:lnTo>
                <a:lnTo>
                  <a:pt x="13" y="5074"/>
                </a:lnTo>
                <a:lnTo>
                  <a:pt x="17" y="5094"/>
                </a:lnTo>
                <a:lnTo>
                  <a:pt x="21" y="5115"/>
                </a:lnTo>
                <a:lnTo>
                  <a:pt x="24" y="5135"/>
                </a:lnTo>
                <a:lnTo>
                  <a:pt x="29" y="5156"/>
                </a:lnTo>
                <a:lnTo>
                  <a:pt x="35" y="5176"/>
                </a:lnTo>
                <a:lnTo>
                  <a:pt x="41" y="5196"/>
                </a:lnTo>
                <a:lnTo>
                  <a:pt x="47" y="5215"/>
                </a:lnTo>
                <a:lnTo>
                  <a:pt x="54" y="5235"/>
                </a:lnTo>
                <a:lnTo>
                  <a:pt x="60" y="5255"/>
                </a:lnTo>
                <a:lnTo>
                  <a:pt x="68" y="5274"/>
                </a:lnTo>
                <a:lnTo>
                  <a:pt x="75" y="5292"/>
                </a:lnTo>
                <a:lnTo>
                  <a:pt x="83" y="5311"/>
                </a:lnTo>
                <a:lnTo>
                  <a:pt x="92" y="5329"/>
                </a:lnTo>
                <a:lnTo>
                  <a:pt x="101" y="5347"/>
                </a:lnTo>
                <a:lnTo>
                  <a:pt x="109" y="5365"/>
                </a:lnTo>
                <a:lnTo>
                  <a:pt x="120" y="5383"/>
                </a:lnTo>
                <a:lnTo>
                  <a:pt x="130" y="5401"/>
                </a:lnTo>
                <a:lnTo>
                  <a:pt x="140" y="5418"/>
                </a:lnTo>
                <a:lnTo>
                  <a:pt x="150" y="5435"/>
                </a:lnTo>
                <a:lnTo>
                  <a:pt x="162" y="5451"/>
                </a:lnTo>
                <a:lnTo>
                  <a:pt x="172" y="5468"/>
                </a:lnTo>
                <a:lnTo>
                  <a:pt x="183" y="5485"/>
                </a:lnTo>
                <a:lnTo>
                  <a:pt x="207" y="5515"/>
                </a:lnTo>
                <a:lnTo>
                  <a:pt x="233" y="5546"/>
                </a:lnTo>
                <a:lnTo>
                  <a:pt x="259" y="5576"/>
                </a:lnTo>
                <a:lnTo>
                  <a:pt x="287" y="5604"/>
                </a:lnTo>
                <a:lnTo>
                  <a:pt x="317" y="5631"/>
                </a:lnTo>
                <a:lnTo>
                  <a:pt x="346" y="5657"/>
                </a:lnTo>
                <a:lnTo>
                  <a:pt x="362" y="5668"/>
                </a:lnTo>
                <a:lnTo>
                  <a:pt x="378" y="5681"/>
                </a:lnTo>
                <a:lnTo>
                  <a:pt x="393" y="5693"/>
                </a:lnTo>
                <a:lnTo>
                  <a:pt x="409" y="5703"/>
                </a:lnTo>
                <a:lnTo>
                  <a:pt x="426" y="5714"/>
                </a:lnTo>
                <a:lnTo>
                  <a:pt x="443" y="5725"/>
                </a:lnTo>
                <a:lnTo>
                  <a:pt x="459" y="5735"/>
                </a:lnTo>
                <a:lnTo>
                  <a:pt x="476" y="5745"/>
                </a:lnTo>
                <a:lnTo>
                  <a:pt x="493" y="5756"/>
                </a:lnTo>
                <a:lnTo>
                  <a:pt x="511" y="5765"/>
                </a:lnTo>
                <a:lnTo>
                  <a:pt x="529" y="5774"/>
                </a:lnTo>
                <a:lnTo>
                  <a:pt x="547" y="5781"/>
                </a:lnTo>
                <a:lnTo>
                  <a:pt x="565" y="5790"/>
                </a:lnTo>
                <a:lnTo>
                  <a:pt x="582" y="5798"/>
                </a:lnTo>
                <a:lnTo>
                  <a:pt x="601" y="5806"/>
                </a:lnTo>
                <a:lnTo>
                  <a:pt x="619" y="5812"/>
                </a:lnTo>
                <a:lnTo>
                  <a:pt x="638" y="5818"/>
                </a:lnTo>
                <a:lnTo>
                  <a:pt x="657" y="5825"/>
                </a:lnTo>
                <a:lnTo>
                  <a:pt x="676" y="5831"/>
                </a:lnTo>
                <a:lnTo>
                  <a:pt x="695" y="5836"/>
                </a:lnTo>
                <a:lnTo>
                  <a:pt x="716" y="5842"/>
                </a:lnTo>
                <a:lnTo>
                  <a:pt x="735" y="5845"/>
                </a:lnTo>
                <a:lnTo>
                  <a:pt x="754" y="5851"/>
                </a:lnTo>
                <a:lnTo>
                  <a:pt x="774" y="5853"/>
                </a:lnTo>
                <a:lnTo>
                  <a:pt x="795" y="5857"/>
                </a:lnTo>
                <a:lnTo>
                  <a:pt x="815" y="5860"/>
                </a:lnTo>
                <a:lnTo>
                  <a:pt x="835" y="5862"/>
                </a:lnTo>
                <a:lnTo>
                  <a:pt x="856" y="5865"/>
                </a:lnTo>
                <a:lnTo>
                  <a:pt x="876" y="5866"/>
                </a:lnTo>
                <a:lnTo>
                  <a:pt x="896" y="5867"/>
                </a:lnTo>
                <a:lnTo>
                  <a:pt x="917" y="5867"/>
                </a:lnTo>
                <a:lnTo>
                  <a:pt x="937" y="5869"/>
                </a:lnTo>
                <a:lnTo>
                  <a:pt x="959" y="5867"/>
                </a:lnTo>
                <a:lnTo>
                  <a:pt x="979" y="5867"/>
                </a:lnTo>
                <a:lnTo>
                  <a:pt x="999" y="5866"/>
                </a:lnTo>
                <a:lnTo>
                  <a:pt x="1020" y="5865"/>
                </a:lnTo>
                <a:lnTo>
                  <a:pt x="1040" y="5862"/>
                </a:lnTo>
                <a:lnTo>
                  <a:pt x="1060" y="5860"/>
                </a:lnTo>
                <a:lnTo>
                  <a:pt x="1081" y="5857"/>
                </a:lnTo>
                <a:lnTo>
                  <a:pt x="1101" y="5853"/>
                </a:lnTo>
                <a:lnTo>
                  <a:pt x="1120" y="5851"/>
                </a:lnTo>
                <a:lnTo>
                  <a:pt x="1140" y="5845"/>
                </a:lnTo>
                <a:lnTo>
                  <a:pt x="1159" y="5842"/>
                </a:lnTo>
                <a:lnTo>
                  <a:pt x="1179" y="5836"/>
                </a:lnTo>
                <a:lnTo>
                  <a:pt x="1199" y="5831"/>
                </a:lnTo>
                <a:lnTo>
                  <a:pt x="1218" y="5825"/>
                </a:lnTo>
                <a:lnTo>
                  <a:pt x="1237" y="5818"/>
                </a:lnTo>
                <a:lnTo>
                  <a:pt x="1255" y="5812"/>
                </a:lnTo>
                <a:lnTo>
                  <a:pt x="1274" y="5806"/>
                </a:lnTo>
                <a:lnTo>
                  <a:pt x="1292" y="5798"/>
                </a:lnTo>
                <a:lnTo>
                  <a:pt x="1311" y="5790"/>
                </a:lnTo>
                <a:lnTo>
                  <a:pt x="1328" y="5781"/>
                </a:lnTo>
                <a:lnTo>
                  <a:pt x="1346" y="5774"/>
                </a:lnTo>
                <a:lnTo>
                  <a:pt x="1364" y="5765"/>
                </a:lnTo>
                <a:lnTo>
                  <a:pt x="1382" y="5756"/>
                </a:lnTo>
                <a:lnTo>
                  <a:pt x="1398" y="5745"/>
                </a:lnTo>
                <a:lnTo>
                  <a:pt x="1416" y="5735"/>
                </a:lnTo>
                <a:lnTo>
                  <a:pt x="1433" y="5725"/>
                </a:lnTo>
                <a:lnTo>
                  <a:pt x="1449" y="5714"/>
                </a:lnTo>
                <a:lnTo>
                  <a:pt x="1466" y="5703"/>
                </a:lnTo>
                <a:lnTo>
                  <a:pt x="1481" y="5693"/>
                </a:lnTo>
                <a:lnTo>
                  <a:pt x="1498" y="5681"/>
                </a:lnTo>
                <a:lnTo>
                  <a:pt x="1513" y="5668"/>
                </a:lnTo>
                <a:lnTo>
                  <a:pt x="1528" y="5657"/>
                </a:lnTo>
                <a:lnTo>
                  <a:pt x="1559" y="5631"/>
                </a:lnTo>
                <a:lnTo>
                  <a:pt x="1588" y="5604"/>
                </a:lnTo>
                <a:lnTo>
                  <a:pt x="1614" y="5576"/>
                </a:lnTo>
                <a:lnTo>
                  <a:pt x="1641" y="5546"/>
                </a:lnTo>
                <a:lnTo>
                  <a:pt x="1667" y="5515"/>
                </a:lnTo>
                <a:lnTo>
                  <a:pt x="1691" y="5485"/>
                </a:lnTo>
                <a:lnTo>
                  <a:pt x="1702" y="5468"/>
                </a:lnTo>
                <a:lnTo>
                  <a:pt x="1714" y="5451"/>
                </a:lnTo>
                <a:lnTo>
                  <a:pt x="1725" y="5435"/>
                </a:lnTo>
                <a:lnTo>
                  <a:pt x="1735" y="5418"/>
                </a:lnTo>
                <a:lnTo>
                  <a:pt x="1745" y="5401"/>
                </a:lnTo>
                <a:lnTo>
                  <a:pt x="1756" y="5383"/>
                </a:lnTo>
                <a:lnTo>
                  <a:pt x="1764" y="5365"/>
                </a:lnTo>
                <a:lnTo>
                  <a:pt x="1775" y="5347"/>
                </a:lnTo>
                <a:lnTo>
                  <a:pt x="1784" y="5329"/>
                </a:lnTo>
                <a:lnTo>
                  <a:pt x="1791" y="5311"/>
                </a:lnTo>
                <a:lnTo>
                  <a:pt x="1800" y="5292"/>
                </a:lnTo>
                <a:lnTo>
                  <a:pt x="1808" y="5274"/>
                </a:lnTo>
                <a:lnTo>
                  <a:pt x="1814" y="5255"/>
                </a:lnTo>
                <a:lnTo>
                  <a:pt x="1822" y="5235"/>
                </a:lnTo>
                <a:lnTo>
                  <a:pt x="1828" y="5215"/>
                </a:lnTo>
                <a:lnTo>
                  <a:pt x="1834" y="5196"/>
                </a:lnTo>
                <a:lnTo>
                  <a:pt x="1839" y="5176"/>
                </a:lnTo>
                <a:lnTo>
                  <a:pt x="1846" y="5156"/>
                </a:lnTo>
                <a:lnTo>
                  <a:pt x="1850" y="5135"/>
                </a:lnTo>
                <a:lnTo>
                  <a:pt x="1855" y="5115"/>
                </a:lnTo>
                <a:lnTo>
                  <a:pt x="1859" y="5094"/>
                </a:lnTo>
                <a:lnTo>
                  <a:pt x="1862" y="5074"/>
                </a:lnTo>
                <a:lnTo>
                  <a:pt x="1865" y="5053"/>
                </a:lnTo>
                <a:lnTo>
                  <a:pt x="1867" y="5033"/>
                </a:lnTo>
                <a:lnTo>
                  <a:pt x="1870" y="5012"/>
                </a:lnTo>
                <a:lnTo>
                  <a:pt x="1871" y="4991"/>
                </a:lnTo>
                <a:lnTo>
                  <a:pt x="1873" y="4971"/>
                </a:lnTo>
                <a:lnTo>
                  <a:pt x="1874" y="4950"/>
                </a:lnTo>
                <a:lnTo>
                  <a:pt x="1874" y="4930"/>
                </a:lnTo>
                <a:lnTo>
                  <a:pt x="1874" y="4911"/>
                </a:lnTo>
                <a:lnTo>
                  <a:pt x="1874" y="4890"/>
                </a:lnTo>
                <a:lnTo>
                  <a:pt x="1873" y="4869"/>
                </a:lnTo>
                <a:lnTo>
                  <a:pt x="1871" y="4849"/>
                </a:lnTo>
                <a:lnTo>
                  <a:pt x="1870" y="4830"/>
                </a:lnTo>
                <a:lnTo>
                  <a:pt x="1867" y="4809"/>
                </a:lnTo>
                <a:lnTo>
                  <a:pt x="1865" y="4790"/>
                </a:lnTo>
                <a:lnTo>
                  <a:pt x="1862" y="4769"/>
                </a:lnTo>
                <a:lnTo>
                  <a:pt x="1859" y="4750"/>
                </a:lnTo>
                <a:lnTo>
                  <a:pt x="1855" y="4731"/>
                </a:lnTo>
                <a:lnTo>
                  <a:pt x="1851" y="4710"/>
                </a:lnTo>
                <a:lnTo>
                  <a:pt x="1846" y="4691"/>
                </a:lnTo>
                <a:lnTo>
                  <a:pt x="1841" y="4672"/>
                </a:lnTo>
                <a:lnTo>
                  <a:pt x="1836" y="4652"/>
                </a:lnTo>
                <a:lnTo>
                  <a:pt x="1831" y="4634"/>
                </a:lnTo>
                <a:lnTo>
                  <a:pt x="1824" y="4615"/>
                </a:lnTo>
                <a:lnTo>
                  <a:pt x="1818" y="4596"/>
                </a:lnTo>
                <a:lnTo>
                  <a:pt x="1810" y="4578"/>
                </a:lnTo>
                <a:lnTo>
                  <a:pt x="1803" y="4559"/>
                </a:lnTo>
                <a:lnTo>
                  <a:pt x="1795" y="4541"/>
                </a:lnTo>
                <a:lnTo>
                  <a:pt x="1787" y="4523"/>
                </a:lnTo>
                <a:lnTo>
                  <a:pt x="1778" y="4505"/>
                </a:lnTo>
                <a:lnTo>
                  <a:pt x="1770" y="4487"/>
                </a:lnTo>
                <a:lnTo>
                  <a:pt x="1761" y="4470"/>
                </a:lnTo>
                <a:lnTo>
                  <a:pt x="1751" y="4452"/>
                </a:lnTo>
                <a:lnTo>
                  <a:pt x="1742" y="4435"/>
                </a:lnTo>
                <a:lnTo>
                  <a:pt x="1731" y="4419"/>
                </a:lnTo>
                <a:lnTo>
                  <a:pt x="1720" y="4402"/>
                </a:lnTo>
                <a:lnTo>
                  <a:pt x="1710" y="4385"/>
                </a:lnTo>
                <a:lnTo>
                  <a:pt x="1698" y="4369"/>
                </a:lnTo>
                <a:lnTo>
                  <a:pt x="1687" y="4353"/>
                </a:lnTo>
                <a:lnTo>
                  <a:pt x="1674" y="4336"/>
                </a:lnTo>
                <a:lnTo>
                  <a:pt x="1662" y="4321"/>
                </a:lnTo>
                <a:lnTo>
                  <a:pt x="1649" y="4306"/>
                </a:lnTo>
                <a:lnTo>
                  <a:pt x="1636" y="4292"/>
                </a:lnTo>
                <a:lnTo>
                  <a:pt x="1623" y="4276"/>
                </a:lnTo>
                <a:lnTo>
                  <a:pt x="1609" y="4262"/>
                </a:lnTo>
                <a:lnTo>
                  <a:pt x="1581" y="4234"/>
                </a:lnTo>
                <a:lnTo>
                  <a:pt x="1552" y="4207"/>
                </a:lnTo>
                <a:lnTo>
                  <a:pt x="1520" y="4181"/>
                </a:lnTo>
                <a:lnTo>
                  <a:pt x="1489" y="4157"/>
                </a:lnTo>
                <a:lnTo>
                  <a:pt x="1472" y="4145"/>
                </a:lnTo>
                <a:lnTo>
                  <a:pt x="1456" y="4134"/>
                </a:lnTo>
                <a:lnTo>
                  <a:pt x="1439" y="4122"/>
                </a:lnTo>
                <a:lnTo>
                  <a:pt x="1421" y="4112"/>
                </a:lnTo>
                <a:lnTo>
                  <a:pt x="1405" y="4101"/>
                </a:lnTo>
                <a:lnTo>
                  <a:pt x="1386" y="4091"/>
                </a:lnTo>
                <a:lnTo>
                  <a:pt x="1368" y="4081"/>
                </a:lnTo>
                <a:lnTo>
                  <a:pt x="1350" y="4072"/>
                </a:lnTo>
                <a:lnTo>
                  <a:pt x="1331" y="4063"/>
                </a:lnTo>
                <a:lnTo>
                  <a:pt x="1312" y="4054"/>
                </a:lnTo>
                <a:lnTo>
                  <a:pt x="1312" y="3520"/>
                </a:lnTo>
                <a:lnTo>
                  <a:pt x="1312" y="2987"/>
                </a:lnTo>
                <a:lnTo>
                  <a:pt x="1312" y="2452"/>
                </a:lnTo>
                <a:lnTo>
                  <a:pt x="1312" y="1918"/>
                </a:lnTo>
                <a:lnTo>
                  <a:pt x="1312" y="1651"/>
                </a:lnTo>
                <a:lnTo>
                  <a:pt x="1312" y="1384"/>
                </a:lnTo>
                <a:lnTo>
                  <a:pt x="1312" y="1117"/>
                </a:lnTo>
                <a:lnTo>
                  <a:pt x="1312" y="851"/>
                </a:lnTo>
                <a:lnTo>
                  <a:pt x="1312" y="784"/>
                </a:lnTo>
                <a:lnTo>
                  <a:pt x="1312" y="717"/>
                </a:lnTo>
                <a:lnTo>
                  <a:pt x="1312" y="651"/>
                </a:lnTo>
                <a:lnTo>
                  <a:pt x="1312" y="584"/>
                </a:lnTo>
                <a:lnTo>
                  <a:pt x="1312" y="580"/>
                </a:lnTo>
                <a:lnTo>
                  <a:pt x="1312" y="575"/>
                </a:lnTo>
                <a:lnTo>
                  <a:pt x="1312" y="569"/>
                </a:lnTo>
                <a:lnTo>
                  <a:pt x="1312" y="562"/>
                </a:lnTo>
                <a:lnTo>
                  <a:pt x="1312" y="554"/>
                </a:lnTo>
                <a:lnTo>
                  <a:pt x="1312" y="547"/>
                </a:lnTo>
                <a:lnTo>
                  <a:pt x="1312" y="539"/>
                </a:lnTo>
                <a:lnTo>
                  <a:pt x="1312" y="530"/>
                </a:lnTo>
                <a:lnTo>
                  <a:pt x="1312" y="521"/>
                </a:lnTo>
                <a:lnTo>
                  <a:pt x="1312" y="512"/>
                </a:lnTo>
                <a:lnTo>
                  <a:pt x="1312" y="491"/>
                </a:lnTo>
                <a:lnTo>
                  <a:pt x="1312" y="471"/>
                </a:lnTo>
                <a:lnTo>
                  <a:pt x="1312" y="449"/>
                </a:lnTo>
                <a:lnTo>
                  <a:pt x="1312" y="429"/>
                </a:lnTo>
                <a:lnTo>
                  <a:pt x="1312" y="408"/>
                </a:lnTo>
                <a:lnTo>
                  <a:pt x="1311" y="387"/>
                </a:lnTo>
                <a:lnTo>
                  <a:pt x="1311" y="378"/>
                </a:lnTo>
                <a:lnTo>
                  <a:pt x="1311" y="368"/>
                </a:lnTo>
                <a:lnTo>
                  <a:pt x="1311" y="360"/>
                </a:lnTo>
                <a:lnTo>
                  <a:pt x="1309" y="351"/>
                </a:lnTo>
                <a:lnTo>
                  <a:pt x="1309" y="344"/>
                </a:lnTo>
                <a:lnTo>
                  <a:pt x="1309" y="337"/>
                </a:lnTo>
                <a:lnTo>
                  <a:pt x="1308" y="331"/>
                </a:lnTo>
                <a:lnTo>
                  <a:pt x="1308" y="325"/>
                </a:lnTo>
                <a:lnTo>
                  <a:pt x="1308" y="319"/>
                </a:lnTo>
                <a:lnTo>
                  <a:pt x="1307" y="316"/>
                </a:lnTo>
                <a:lnTo>
                  <a:pt x="1304" y="298"/>
                </a:lnTo>
                <a:lnTo>
                  <a:pt x="1299" y="282"/>
                </a:lnTo>
                <a:lnTo>
                  <a:pt x="1295" y="265"/>
                </a:lnTo>
                <a:lnTo>
                  <a:pt x="1290" y="249"/>
                </a:lnTo>
                <a:lnTo>
                  <a:pt x="1284" y="233"/>
                </a:lnTo>
                <a:lnTo>
                  <a:pt x="1278" y="218"/>
                </a:lnTo>
                <a:lnTo>
                  <a:pt x="1270" y="204"/>
                </a:lnTo>
                <a:lnTo>
                  <a:pt x="1262" y="188"/>
                </a:lnTo>
                <a:lnTo>
                  <a:pt x="1253" y="176"/>
                </a:lnTo>
                <a:lnTo>
                  <a:pt x="1245" y="161"/>
                </a:lnTo>
                <a:lnTo>
                  <a:pt x="1234" y="149"/>
                </a:lnTo>
                <a:lnTo>
                  <a:pt x="1226" y="136"/>
                </a:lnTo>
                <a:lnTo>
                  <a:pt x="1214" y="123"/>
                </a:lnTo>
                <a:lnTo>
                  <a:pt x="1203" y="111"/>
                </a:lnTo>
                <a:lnTo>
                  <a:pt x="1191" y="100"/>
                </a:lnTo>
                <a:lnTo>
                  <a:pt x="1180" y="89"/>
                </a:lnTo>
                <a:lnTo>
                  <a:pt x="1167" y="79"/>
                </a:lnTo>
                <a:lnTo>
                  <a:pt x="1154" y="69"/>
                </a:lnTo>
                <a:lnTo>
                  <a:pt x="1140" y="60"/>
                </a:lnTo>
                <a:lnTo>
                  <a:pt x="1126" y="51"/>
                </a:lnTo>
                <a:lnTo>
                  <a:pt x="1112" y="43"/>
                </a:lnTo>
                <a:lnTo>
                  <a:pt x="1098" y="36"/>
                </a:lnTo>
                <a:lnTo>
                  <a:pt x="1083" y="29"/>
                </a:lnTo>
                <a:lnTo>
                  <a:pt x="1068" y="24"/>
                </a:lnTo>
                <a:lnTo>
                  <a:pt x="1053" y="18"/>
                </a:lnTo>
                <a:lnTo>
                  <a:pt x="1036" y="14"/>
                </a:lnTo>
                <a:lnTo>
                  <a:pt x="1021" y="9"/>
                </a:lnTo>
                <a:lnTo>
                  <a:pt x="1004" y="6"/>
                </a:lnTo>
                <a:lnTo>
                  <a:pt x="988" y="3"/>
                </a:lnTo>
                <a:lnTo>
                  <a:pt x="971" y="1"/>
                </a:lnTo>
                <a:lnTo>
                  <a:pt x="955" y="0"/>
                </a:lnTo>
                <a:lnTo>
                  <a:pt x="937" y="0"/>
                </a:lnTo>
                <a:lnTo>
                  <a:pt x="920" y="0"/>
                </a:lnTo>
                <a:lnTo>
                  <a:pt x="904" y="1"/>
                </a:lnTo>
                <a:lnTo>
                  <a:pt x="887" y="3"/>
                </a:lnTo>
                <a:lnTo>
                  <a:pt x="871" y="6"/>
                </a:lnTo>
                <a:lnTo>
                  <a:pt x="854" y="9"/>
                </a:lnTo>
                <a:lnTo>
                  <a:pt x="838" y="14"/>
                </a:lnTo>
                <a:lnTo>
                  <a:pt x="823" y="18"/>
                </a:lnTo>
                <a:lnTo>
                  <a:pt x="807" y="24"/>
                </a:lnTo>
                <a:lnTo>
                  <a:pt x="792" y="29"/>
                </a:lnTo>
                <a:lnTo>
                  <a:pt x="777" y="37"/>
                </a:lnTo>
                <a:lnTo>
                  <a:pt x="763" y="43"/>
                </a:lnTo>
                <a:lnTo>
                  <a:pt x="748" y="51"/>
                </a:lnTo>
                <a:lnTo>
                  <a:pt x="735" y="60"/>
                </a:lnTo>
                <a:lnTo>
                  <a:pt x="721" y="69"/>
                </a:lnTo>
                <a:lnTo>
                  <a:pt x="708" y="79"/>
                </a:lnTo>
                <a:lnTo>
                  <a:pt x="695" y="89"/>
                </a:lnTo>
                <a:lnTo>
                  <a:pt x="683" y="100"/>
                </a:lnTo>
                <a:lnTo>
                  <a:pt x="671" y="111"/>
                </a:lnTo>
                <a:lnTo>
                  <a:pt x="660" y="123"/>
                </a:lnTo>
                <a:lnTo>
                  <a:pt x="650" y="136"/>
                </a:lnTo>
                <a:lnTo>
                  <a:pt x="640" y="149"/>
                </a:lnTo>
                <a:lnTo>
                  <a:pt x="631" y="161"/>
                </a:lnTo>
                <a:lnTo>
                  <a:pt x="620" y="176"/>
                </a:lnTo>
                <a:lnTo>
                  <a:pt x="613" y="190"/>
                </a:lnTo>
                <a:lnTo>
                  <a:pt x="605" y="204"/>
                </a:lnTo>
                <a:lnTo>
                  <a:pt x="598" y="219"/>
                </a:lnTo>
                <a:lnTo>
                  <a:pt x="591" y="235"/>
                </a:lnTo>
                <a:lnTo>
                  <a:pt x="585" y="250"/>
                </a:lnTo>
                <a:lnTo>
                  <a:pt x="580" y="265"/>
                </a:lnTo>
                <a:lnTo>
                  <a:pt x="575" y="282"/>
                </a:lnTo>
                <a:lnTo>
                  <a:pt x="571" y="299"/>
                </a:lnTo>
                <a:lnTo>
                  <a:pt x="568" y="316"/>
                </a:lnTo>
                <a:lnTo>
                  <a:pt x="567" y="319"/>
                </a:lnTo>
                <a:lnTo>
                  <a:pt x="567" y="325"/>
                </a:lnTo>
                <a:lnTo>
                  <a:pt x="566" y="331"/>
                </a:lnTo>
                <a:lnTo>
                  <a:pt x="566" y="337"/>
                </a:lnTo>
                <a:lnTo>
                  <a:pt x="566" y="345"/>
                </a:lnTo>
                <a:lnTo>
                  <a:pt x="565" y="353"/>
                </a:lnTo>
                <a:lnTo>
                  <a:pt x="565" y="360"/>
                </a:lnTo>
                <a:lnTo>
                  <a:pt x="565" y="369"/>
                </a:lnTo>
                <a:lnTo>
                  <a:pt x="563" y="378"/>
                </a:lnTo>
                <a:lnTo>
                  <a:pt x="563" y="387"/>
                </a:lnTo>
                <a:lnTo>
                  <a:pt x="563" y="408"/>
                </a:lnTo>
                <a:lnTo>
                  <a:pt x="563" y="429"/>
                </a:lnTo>
                <a:lnTo>
                  <a:pt x="563" y="450"/>
                </a:lnTo>
                <a:lnTo>
                  <a:pt x="562" y="471"/>
                </a:lnTo>
                <a:lnTo>
                  <a:pt x="562" y="493"/>
                </a:lnTo>
                <a:lnTo>
                  <a:pt x="562" y="512"/>
                </a:lnTo>
                <a:lnTo>
                  <a:pt x="562" y="522"/>
                </a:lnTo>
                <a:lnTo>
                  <a:pt x="562" y="531"/>
                </a:lnTo>
                <a:lnTo>
                  <a:pt x="562" y="540"/>
                </a:lnTo>
                <a:lnTo>
                  <a:pt x="562" y="548"/>
                </a:lnTo>
                <a:lnTo>
                  <a:pt x="562" y="556"/>
                </a:lnTo>
                <a:lnTo>
                  <a:pt x="562" y="563"/>
                </a:lnTo>
                <a:lnTo>
                  <a:pt x="563" y="570"/>
                </a:lnTo>
                <a:lnTo>
                  <a:pt x="563" y="575"/>
                </a:lnTo>
                <a:lnTo>
                  <a:pt x="563" y="580"/>
                </a:lnTo>
                <a:lnTo>
                  <a:pt x="563" y="584"/>
                </a:lnTo>
                <a:lnTo>
                  <a:pt x="563" y="651"/>
                </a:lnTo>
                <a:lnTo>
                  <a:pt x="563" y="717"/>
                </a:lnTo>
                <a:lnTo>
                  <a:pt x="563" y="784"/>
                </a:lnTo>
                <a:lnTo>
                  <a:pt x="563" y="851"/>
                </a:lnTo>
                <a:lnTo>
                  <a:pt x="563" y="1118"/>
                </a:lnTo>
                <a:lnTo>
                  <a:pt x="563" y="1385"/>
                </a:lnTo>
                <a:lnTo>
                  <a:pt x="563" y="1652"/>
                </a:lnTo>
                <a:lnTo>
                  <a:pt x="563" y="1918"/>
                </a:lnTo>
                <a:lnTo>
                  <a:pt x="563" y="2452"/>
                </a:lnTo>
                <a:lnTo>
                  <a:pt x="563" y="2987"/>
                </a:lnTo>
                <a:lnTo>
                  <a:pt x="563" y="3520"/>
                </a:lnTo>
                <a:lnTo>
                  <a:pt x="563" y="4054"/>
                </a:lnTo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127000" prst="artDeco"/>
          </a:sp3d>
        </xdr:spPr>
        <xdr:txBody>
          <a:bodyPr anchor="ctr"/>
          <a:lstStyle/>
          <a:p>
            <a:endParaRPr lang="en-US"/>
          </a:p>
        </xdr:txBody>
      </xdr:sp>
      <xdr:sp macro="" textlink="">
        <xdr:nvSpPr>
          <xdr:cNvPr id="609" name="Rounded Rectangle 608"/>
          <xdr:cNvSpPr/>
        </xdr:nvSpPr>
        <xdr:spPr>
          <a:xfrm>
            <a:off x="9900840" y="2938391"/>
            <a:ext cx="172173" cy="2522538"/>
          </a:xfrm>
          <a:prstGeom prst="roundRect">
            <a:avLst>
              <a:gd name="adj" fmla="val 48342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610" name="Chart 735"/>
          <xdr:cNvGraphicFramePr>
            <a:graphicFrameLocks/>
          </xdr:cNvGraphicFramePr>
        </xdr:nvGraphicFramePr>
        <xdr:xfrm>
          <a:off x="9066995" y="2893712"/>
          <a:ext cx="1309582" cy="25927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sp macro="" textlink="">
        <xdr:nvSpPr>
          <xdr:cNvPr id="611" name="Oval 610"/>
          <xdr:cNvSpPr/>
        </xdr:nvSpPr>
        <xdr:spPr>
          <a:xfrm>
            <a:off x="9537364" y="5318144"/>
            <a:ext cx="927821" cy="98045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Dashboard Calculations - Locked'!S59">
        <xdr:nvSpPr>
          <xdr:cNvPr id="612" name="TextBox 611"/>
          <xdr:cNvSpPr txBox="1"/>
        </xdr:nvSpPr>
        <xdr:spPr>
          <a:xfrm>
            <a:off x="9508668" y="5594196"/>
            <a:ext cx="975647" cy="390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406F6AA0-841B-44D0-B802-43D6DB3DE9A0}" type="TxLink">
              <a:rPr lang="en-US" sz="3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"/>
                <a:cs typeface="Arial"/>
              </a:rPr>
              <a:pPr algn="ctr"/>
              <a:t>46%</a:t>
            </a:fld>
            <a:endParaRPr lang="en-US" sz="3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O78">
        <xdr:nvSpPr>
          <xdr:cNvPr id="613" name="TextBox 612"/>
          <xdr:cNvSpPr txBox="1"/>
        </xdr:nvSpPr>
        <xdr:spPr>
          <a:xfrm>
            <a:off x="10369534" y="2776568"/>
            <a:ext cx="2649552" cy="8376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43D1CE3-8713-4A1E-815A-D59581B8FF28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Outlook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R59">
        <xdr:nvSpPr>
          <xdr:cNvPr id="614" name="TextBox 613"/>
          <xdr:cNvSpPr txBox="1"/>
        </xdr:nvSpPr>
        <xdr:spPr>
          <a:xfrm>
            <a:off x="10465185" y="3623760"/>
            <a:ext cx="2649552" cy="1161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10260F31-F2FA-419D-AA10-BA1EAA0DA1B4}" type="TxLink">
              <a:rPr lang="en-US" sz="6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 pitchFamily="34" charset="0"/>
              </a:rPr>
              <a:pPr algn="ctr"/>
              <a:t>46.1%</a:t>
            </a:fld>
            <a:endParaRPr lang="en-US" sz="6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16</xdr:col>
      <xdr:colOff>217714</xdr:colOff>
      <xdr:row>142</xdr:row>
      <xdr:rowOff>190498</xdr:rowOff>
    </xdr:from>
    <xdr:to>
      <xdr:col>20</xdr:col>
      <xdr:colOff>285749</xdr:colOff>
      <xdr:row>153</xdr:row>
      <xdr:rowOff>51028</xdr:rowOff>
    </xdr:to>
    <xdr:sp macro="" textlink="'Dashboard Calculations - Locked'!R61">
      <xdr:nvSpPr>
        <xdr:cNvPr id="615" name="TextBox 614"/>
        <xdr:cNvSpPr txBox="1"/>
      </xdr:nvSpPr>
      <xdr:spPr>
        <a:xfrm>
          <a:off x="10314214" y="27991592"/>
          <a:ext cx="2496910" cy="1956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fld id="{83DDDC5E-D9B6-4968-8BF0-4FE6BA0DE081}" type="TxLink">
            <a:rPr lang="en-US" sz="13000" b="1" i="0" u="none" strike="noStrike" cap="none" spc="50">
              <a:ln w="11430"/>
              <a:solidFill>
                <a:schemeClr val="tx1">
                  <a:lumMod val="95000"/>
                  <a:lumOff val="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ingdings"/>
            </a:rPr>
            <a:pPr algn="ctr"/>
            <a:t>ò</a:t>
          </a:fld>
          <a:endParaRPr lang="en-US" sz="13000" b="1" cap="none" spc="50">
            <a:ln w="11430"/>
            <a:solidFill>
              <a:schemeClr val="tx1">
                <a:lumMod val="95000"/>
                <a:lumOff val="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513882</xdr:colOff>
      <xdr:row>133</xdr:row>
      <xdr:rowOff>48108</xdr:rowOff>
    </xdr:from>
    <xdr:to>
      <xdr:col>13</xdr:col>
      <xdr:colOff>485978</xdr:colOff>
      <xdr:row>153</xdr:row>
      <xdr:rowOff>10904</xdr:rowOff>
    </xdr:to>
    <xdr:grpSp>
      <xdr:nvGrpSpPr>
        <xdr:cNvPr id="26" name="Group 25"/>
        <xdr:cNvGrpSpPr/>
      </xdr:nvGrpSpPr>
      <xdr:grpSpPr>
        <a:xfrm>
          <a:off x="4759311" y="24976394"/>
          <a:ext cx="4480596" cy="3591367"/>
          <a:chOff x="4552482" y="26127558"/>
          <a:chExt cx="4239296" cy="3772796"/>
        </a:xfrm>
      </xdr:grpSpPr>
      <xdr:sp macro="" textlink="">
        <xdr:nvSpPr>
          <xdr:cNvPr id="617" name="Rounded Rectangle 616"/>
          <xdr:cNvSpPr/>
        </xdr:nvSpPr>
        <xdr:spPr bwMode="auto">
          <a:xfrm>
            <a:off x="4552482" y="26127558"/>
            <a:ext cx="4239296" cy="3772796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pSp>
        <xdr:nvGrpSpPr>
          <xdr:cNvPr id="19" name="Group 18"/>
          <xdr:cNvGrpSpPr/>
        </xdr:nvGrpSpPr>
        <xdr:grpSpPr>
          <a:xfrm>
            <a:off x="4796631" y="27198702"/>
            <a:ext cx="3650992" cy="1796958"/>
            <a:chOff x="4813300" y="27191558"/>
            <a:chExt cx="3665279" cy="1796958"/>
          </a:xfrm>
        </xdr:grpSpPr>
        <xdr:sp macro="" textlink="">
          <xdr:nvSpPr>
            <xdr:cNvPr id="631" name="Freeform 362"/>
            <xdr:cNvSpPr>
              <a:spLocks/>
            </xdr:cNvSpPr>
          </xdr:nvSpPr>
          <xdr:spPr bwMode="auto">
            <a:xfrm>
              <a:off x="6117333" y="27191558"/>
              <a:ext cx="1057213" cy="659393"/>
            </a:xfrm>
            <a:custGeom>
              <a:avLst/>
              <a:gdLst>
                <a:gd name="T0" fmla="*/ 2147483647 w 2344"/>
                <a:gd name="T1" fmla="*/ 2147483647 h 1470"/>
                <a:gd name="T2" fmla="*/ 2147483647 w 2344"/>
                <a:gd name="T3" fmla="*/ 2147483647 h 1470"/>
                <a:gd name="T4" fmla="*/ 2147483647 w 2344"/>
                <a:gd name="T5" fmla="*/ 2147483647 h 1470"/>
                <a:gd name="T6" fmla="*/ 2147483647 w 2344"/>
                <a:gd name="T7" fmla="*/ 2147483647 h 1470"/>
                <a:gd name="T8" fmla="*/ 2147483647 w 2344"/>
                <a:gd name="T9" fmla="*/ 2147483647 h 1470"/>
                <a:gd name="T10" fmla="*/ 2147483647 w 2344"/>
                <a:gd name="T11" fmla="*/ 2147483647 h 1470"/>
                <a:gd name="T12" fmla="*/ 2147483647 w 2344"/>
                <a:gd name="T13" fmla="*/ 2147483647 h 1470"/>
                <a:gd name="T14" fmla="*/ 2147483647 w 2344"/>
                <a:gd name="T15" fmla="*/ 2147483647 h 1470"/>
                <a:gd name="T16" fmla="*/ 2147483647 w 2344"/>
                <a:gd name="T17" fmla="*/ 2147483647 h 1470"/>
                <a:gd name="T18" fmla="*/ 2147483647 w 2344"/>
                <a:gd name="T19" fmla="*/ 2147483647 h 1470"/>
                <a:gd name="T20" fmla="*/ 2147483647 w 2344"/>
                <a:gd name="T21" fmla="*/ 2147483647 h 1470"/>
                <a:gd name="T22" fmla="*/ 2147483647 w 2344"/>
                <a:gd name="T23" fmla="*/ 2147483647 h 1470"/>
                <a:gd name="T24" fmla="*/ 2147483647 w 2344"/>
                <a:gd name="T25" fmla="*/ 2147483647 h 1470"/>
                <a:gd name="T26" fmla="*/ 2147483647 w 2344"/>
                <a:gd name="T27" fmla="*/ 2147483647 h 1470"/>
                <a:gd name="T28" fmla="*/ 2147483647 w 2344"/>
                <a:gd name="T29" fmla="*/ 2147483647 h 1470"/>
                <a:gd name="T30" fmla="*/ 2147483647 w 2344"/>
                <a:gd name="T31" fmla="*/ 2147483647 h 1470"/>
                <a:gd name="T32" fmla="*/ 2147483647 w 2344"/>
                <a:gd name="T33" fmla="*/ 2147483647 h 1470"/>
                <a:gd name="T34" fmla="*/ 2147483647 w 2344"/>
                <a:gd name="T35" fmla="*/ 0 h 1470"/>
                <a:gd name="T36" fmla="*/ 2147483647 w 2344"/>
                <a:gd name="T37" fmla="*/ 0 h 1470"/>
                <a:gd name="T38" fmla="*/ 2147483647 w 2344"/>
                <a:gd name="T39" fmla="*/ 2147483647 h 1470"/>
                <a:gd name="T40" fmla="*/ 2147483647 w 2344"/>
                <a:gd name="T41" fmla="*/ 2147483647 h 1470"/>
                <a:gd name="T42" fmla="*/ 2147483647 w 2344"/>
                <a:gd name="T43" fmla="*/ 2147483647 h 1470"/>
                <a:gd name="T44" fmla="*/ 2147483647 w 2344"/>
                <a:gd name="T45" fmla="*/ 2147483647 h 1470"/>
                <a:gd name="T46" fmla="*/ 2147483647 w 2344"/>
                <a:gd name="T47" fmla="*/ 2147483647 h 1470"/>
                <a:gd name="T48" fmla="*/ 2147483647 w 2344"/>
                <a:gd name="T49" fmla="*/ 2147483647 h 1470"/>
                <a:gd name="T50" fmla="*/ 2147483647 w 2344"/>
                <a:gd name="T51" fmla="*/ 2147483647 h 1470"/>
                <a:gd name="T52" fmla="*/ 2147483647 w 2344"/>
                <a:gd name="T53" fmla="*/ 2147483647 h 1470"/>
                <a:gd name="T54" fmla="*/ 2147483647 w 2344"/>
                <a:gd name="T55" fmla="*/ 2147483647 h 1470"/>
                <a:gd name="T56" fmla="*/ 2147483647 w 2344"/>
                <a:gd name="T57" fmla="*/ 2147483647 h 1470"/>
                <a:gd name="T58" fmla="*/ 2147483647 w 2344"/>
                <a:gd name="T59" fmla="*/ 2147483647 h 1470"/>
                <a:gd name="T60" fmla="*/ 2147483647 w 2344"/>
                <a:gd name="T61" fmla="*/ 2147483647 h 1470"/>
                <a:gd name="T62" fmla="*/ 2147483647 w 2344"/>
                <a:gd name="T63" fmla="*/ 2147483647 h 1470"/>
                <a:gd name="T64" fmla="*/ 2147483647 w 2344"/>
                <a:gd name="T65" fmla="*/ 2147483647 h 1470"/>
                <a:gd name="T66" fmla="*/ 2147483647 w 2344"/>
                <a:gd name="T67" fmla="*/ 2147483647 h 1470"/>
                <a:gd name="T68" fmla="*/ 2147483647 w 2344"/>
                <a:gd name="T69" fmla="*/ 2147483647 h 1470"/>
                <a:gd name="T70" fmla="*/ 2147483647 w 2344"/>
                <a:gd name="T71" fmla="*/ 2147483647 h 1470"/>
                <a:gd name="T72" fmla="*/ 2147483647 w 2344"/>
                <a:gd name="T73" fmla="*/ 2147483647 h 1470"/>
                <a:gd name="T74" fmla="*/ 2147483647 w 2344"/>
                <a:gd name="T75" fmla="*/ 2147483647 h 1470"/>
                <a:gd name="T76" fmla="*/ 2147483647 w 2344"/>
                <a:gd name="T77" fmla="*/ 2147483647 h 1470"/>
                <a:gd name="T78" fmla="*/ 2147483647 w 2344"/>
                <a:gd name="T79" fmla="*/ 2147483647 h 1470"/>
                <a:gd name="T80" fmla="*/ 2147483647 w 2344"/>
                <a:gd name="T81" fmla="*/ 2147483647 h 1470"/>
                <a:gd name="T82" fmla="*/ 2147483647 w 2344"/>
                <a:gd name="T83" fmla="*/ 2147483647 h 1470"/>
                <a:gd name="T84" fmla="*/ 2147483647 w 2344"/>
                <a:gd name="T85" fmla="*/ 2147483647 h 1470"/>
                <a:gd name="T86" fmla="*/ 2147483647 w 2344"/>
                <a:gd name="T87" fmla="*/ 2147483647 h 1470"/>
                <a:gd name="T88" fmla="*/ 2147483647 w 2344"/>
                <a:gd name="T89" fmla="*/ 2147483647 h 1470"/>
                <a:gd name="T90" fmla="*/ 2147483647 w 2344"/>
                <a:gd name="T91" fmla="*/ 2147483647 h 1470"/>
                <a:gd name="T92" fmla="*/ 2147483647 w 2344"/>
                <a:gd name="T93" fmla="*/ 2147483647 h 1470"/>
                <a:gd name="T94" fmla="*/ 2147483647 w 2344"/>
                <a:gd name="T95" fmla="*/ 2147483647 h 1470"/>
                <a:gd name="T96" fmla="*/ 2147483647 w 2344"/>
                <a:gd name="T97" fmla="*/ 2147483647 h 1470"/>
                <a:gd name="T98" fmla="*/ 2147483647 w 2344"/>
                <a:gd name="T99" fmla="*/ 2147483647 h 1470"/>
                <a:gd name="T100" fmla="*/ 2147483647 w 2344"/>
                <a:gd name="T101" fmla="*/ 2147483647 h 1470"/>
                <a:gd name="T102" fmla="*/ 2147483647 w 2344"/>
                <a:gd name="T103" fmla="*/ 2147483647 h 1470"/>
                <a:gd name="T104" fmla="*/ 2147483647 w 2344"/>
                <a:gd name="T105" fmla="*/ 2147483647 h 1470"/>
                <a:gd name="T106" fmla="*/ 2147483647 w 2344"/>
                <a:gd name="T107" fmla="*/ 2147483647 h 1470"/>
                <a:gd name="T108" fmla="*/ 2147483647 w 2344"/>
                <a:gd name="T109" fmla="*/ 2147483647 h 1470"/>
                <a:gd name="T110" fmla="*/ 2147483647 w 2344"/>
                <a:gd name="T111" fmla="*/ 2147483647 h 1470"/>
                <a:gd name="T112" fmla="*/ 2147483647 w 2344"/>
                <a:gd name="T113" fmla="*/ 2147483647 h 1470"/>
                <a:gd name="T114" fmla="*/ 2147483647 w 2344"/>
                <a:gd name="T115" fmla="*/ 2147483647 h 1470"/>
                <a:gd name="T116" fmla="*/ 2147483647 w 2344"/>
                <a:gd name="T117" fmla="*/ 2147483647 h 1470"/>
                <a:gd name="T118" fmla="*/ 2147483647 w 2344"/>
                <a:gd name="T119" fmla="*/ 2147483647 h 1470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4"/>
                <a:gd name="T181" fmla="*/ 0 h 1470"/>
                <a:gd name="T182" fmla="*/ 2344 w 2344"/>
                <a:gd name="T183" fmla="*/ 1470 h 1470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4" h="1470">
                  <a:moveTo>
                    <a:pt x="1953" y="1470"/>
                  </a:moveTo>
                  <a:lnTo>
                    <a:pt x="1986" y="1362"/>
                  </a:lnTo>
                  <a:lnTo>
                    <a:pt x="2018" y="1254"/>
                  </a:lnTo>
                  <a:lnTo>
                    <a:pt x="2051" y="1146"/>
                  </a:lnTo>
                  <a:lnTo>
                    <a:pt x="2083" y="1038"/>
                  </a:lnTo>
                  <a:lnTo>
                    <a:pt x="2116" y="929"/>
                  </a:lnTo>
                  <a:lnTo>
                    <a:pt x="2149" y="821"/>
                  </a:lnTo>
                  <a:lnTo>
                    <a:pt x="2181" y="713"/>
                  </a:lnTo>
                  <a:lnTo>
                    <a:pt x="2214" y="605"/>
                  </a:lnTo>
                  <a:lnTo>
                    <a:pt x="2246" y="497"/>
                  </a:lnTo>
                  <a:lnTo>
                    <a:pt x="2279" y="389"/>
                  </a:lnTo>
                  <a:lnTo>
                    <a:pt x="2311" y="281"/>
                  </a:lnTo>
                  <a:lnTo>
                    <a:pt x="2344" y="172"/>
                  </a:lnTo>
                  <a:lnTo>
                    <a:pt x="2296" y="158"/>
                  </a:lnTo>
                  <a:lnTo>
                    <a:pt x="2249" y="145"/>
                  </a:lnTo>
                  <a:lnTo>
                    <a:pt x="2201" y="132"/>
                  </a:lnTo>
                  <a:lnTo>
                    <a:pt x="2153" y="120"/>
                  </a:lnTo>
                  <a:lnTo>
                    <a:pt x="2105" y="108"/>
                  </a:lnTo>
                  <a:lnTo>
                    <a:pt x="2057" y="97"/>
                  </a:lnTo>
                  <a:lnTo>
                    <a:pt x="2008" y="87"/>
                  </a:lnTo>
                  <a:lnTo>
                    <a:pt x="1960" y="77"/>
                  </a:lnTo>
                  <a:lnTo>
                    <a:pt x="1911" y="68"/>
                  </a:lnTo>
                  <a:lnTo>
                    <a:pt x="1862" y="59"/>
                  </a:lnTo>
                  <a:lnTo>
                    <a:pt x="1813" y="51"/>
                  </a:lnTo>
                  <a:lnTo>
                    <a:pt x="1764" y="43"/>
                  </a:lnTo>
                  <a:lnTo>
                    <a:pt x="1715" y="36"/>
                  </a:lnTo>
                  <a:lnTo>
                    <a:pt x="1666" y="30"/>
                  </a:lnTo>
                  <a:lnTo>
                    <a:pt x="1617" y="24"/>
                  </a:lnTo>
                  <a:lnTo>
                    <a:pt x="1568" y="19"/>
                  </a:lnTo>
                  <a:lnTo>
                    <a:pt x="1518" y="15"/>
                  </a:lnTo>
                  <a:lnTo>
                    <a:pt x="1469" y="11"/>
                  </a:lnTo>
                  <a:lnTo>
                    <a:pt x="1420" y="7"/>
                  </a:lnTo>
                  <a:lnTo>
                    <a:pt x="1370" y="5"/>
                  </a:lnTo>
                  <a:lnTo>
                    <a:pt x="1321" y="3"/>
                  </a:lnTo>
                  <a:lnTo>
                    <a:pt x="1271" y="1"/>
                  </a:lnTo>
                  <a:lnTo>
                    <a:pt x="1222" y="0"/>
                  </a:lnTo>
                  <a:lnTo>
                    <a:pt x="1172" y="0"/>
                  </a:lnTo>
                  <a:lnTo>
                    <a:pt x="1123" y="0"/>
                  </a:lnTo>
                  <a:lnTo>
                    <a:pt x="1073" y="1"/>
                  </a:lnTo>
                  <a:lnTo>
                    <a:pt x="1024" y="3"/>
                  </a:lnTo>
                  <a:lnTo>
                    <a:pt x="974" y="5"/>
                  </a:lnTo>
                  <a:lnTo>
                    <a:pt x="925" y="7"/>
                  </a:lnTo>
                  <a:lnTo>
                    <a:pt x="875" y="11"/>
                  </a:lnTo>
                  <a:lnTo>
                    <a:pt x="826" y="15"/>
                  </a:lnTo>
                  <a:lnTo>
                    <a:pt x="777" y="19"/>
                  </a:lnTo>
                  <a:lnTo>
                    <a:pt x="727" y="24"/>
                  </a:lnTo>
                  <a:lnTo>
                    <a:pt x="678" y="30"/>
                  </a:lnTo>
                  <a:lnTo>
                    <a:pt x="629" y="36"/>
                  </a:lnTo>
                  <a:lnTo>
                    <a:pt x="580" y="43"/>
                  </a:lnTo>
                  <a:lnTo>
                    <a:pt x="531" y="51"/>
                  </a:lnTo>
                  <a:lnTo>
                    <a:pt x="482" y="59"/>
                  </a:lnTo>
                  <a:lnTo>
                    <a:pt x="433" y="68"/>
                  </a:lnTo>
                  <a:lnTo>
                    <a:pt x="385" y="77"/>
                  </a:lnTo>
                  <a:lnTo>
                    <a:pt x="336" y="87"/>
                  </a:lnTo>
                  <a:lnTo>
                    <a:pt x="288" y="97"/>
                  </a:lnTo>
                  <a:lnTo>
                    <a:pt x="239" y="108"/>
                  </a:lnTo>
                  <a:lnTo>
                    <a:pt x="191" y="120"/>
                  </a:lnTo>
                  <a:lnTo>
                    <a:pt x="143" y="132"/>
                  </a:lnTo>
                  <a:lnTo>
                    <a:pt x="96" y="145"/>
                  </a:lnTo>
                  <a:lnTo>
                    <a:pt x="48" y="158"/>
                  </a:lnTo>
                  <a:lnTo>
                    <a:pt x="0" y="172"/>
                  </a:lnTo>
                  <a:lnTo>
                    <a:pt x="33" y="281"/>
                  </a:lnTo>
                  <a:lnTo>
                    <a:pt x="66" y="389"/>
                  </a:lnTo>
                  <a:lnTo>
                    <a:pt x="98" y="497"/>
                  </a:lnTo>
                  <a:lnTo>
                    <a:pt x="131" y="605"/>
                  </a:lnTo>
                  <a:lnTo>
                    <a:pt x="163" y="713"/>
                  </a:lnTo>
                  <a:lnTo>
                    <a:pt x="196" y="821"/>
                  </a:lnTo>
                  <a:lnTo>
                    <a:pt x="228" y="929"/>
                  </a:lnTo>
                  <a:lnTo>
                    <a:pt x="261" y="1038"/>
                  </a:lnTo>
                  <a:lnTo>
                    <a:pt x="293" y="1146"/>
                  </a:lnTo>
                  <a:lnTo>
                    <a:pt x="326" y="1254"/>
                  </a:lnTo>
                  <a:lnTo>
                    <a:pt x="358" y="1362"/>
                  </a:lnTo>
                  <a:lnTo>
                    <a:pt x="391" y="1470"/>
                  </a:lnTo>
                  <a:lnTo>
                    <a:pt x="423" y="1461"/>
                  </a:lnTo>
                  <a:lnTo>
                    <a:pt x="454" y="1452"/>
                  </a:lnTo>
                  <a:lnTo>
                    <a:pt x="486" y="1443"/>
                  </a:lnTo>
                  <a:lnTo>
                    <a:pt x="518" y="1435"/>
                  </a:lnTo>
                  <a:lnTo>
                    <a:pt x="550" y="1427"/>
                  </a:lnTo>
                  <a:lnTo>
                    <a:pt x="583" y="1420"/>
                  </a:lnTo>
                  <a:lnTo>
                    <a:pt x="615" y="1413"/>
                  </a:lnTo>
                  <a:lnTo>
                    <a:pt x="647" y="1406"/>
                  </a:lnTo>
                  <a:lnTo>
                    <a:pt x="680" y="1400"/>
                  </a:lnTo>
                  <a:lnTo>
                    <a:pt x="712" y="1394"/>
                  </a:lnTo>
                  <a:lnTo>
                    <a:pt x="745" y="1389"/>
                  </a:lnTo>
                  <a:lnTo>
                    <a:pt x="777" y="1384"/>
                  </a:lnTo>
                  <a:lnTo>
                    <a:pt x="810" y="1379"/>
                  </a:lnTo>
                  <a:lnTo>
                    <a:pt x="843" y="1375"/>
                  </a:lnTo>
                  <a:lnTo>
                    <a:pt x="876" y="1371"/>
                  </a:lnTo>
                  <a:lnTo>
                    <a:pt x="909" y="1368"/>
                  </a:lnTo>
                  <a:lnTo>
                    <a:pt x="941" y="1365"/>
                  </a:lnTo>
                  <a:lnTo>
                    <a:pt x="974" y="1362"/>
                  </a:lnTo>
                  <a:lnTo>
                    <a:pt x="1007" y="1360"/>
                  </a:lnTo>
                  <a:lnTo>
                    <a:pt x="1040" y="1358"/>
                  </a:lnTo>
                  <a:lnTo>
                    <a:pt x="1073" y="1357"/>
                  </a:lnTo>
                  <a:lnTo>
                    <a:pt x="1106" y="1356"/>
                  </a:lnTo>
                  <a:lnTo>
                    <a:pt x="1139" y="1355"/>
                  </a:lnTo>
                  <a:lnTo>
                    <a:pt x="1172" y="1355"/>
                  </a:lnTo>
                  <a:lnTo>
                    <a:pt x="1205" y="1355"/>
                  </a:lnTo>
                  <a:lnTo>
                    <a:pt x="1238" y="1356"/>
                  </a:lnTo>
                  <a:lnTo>
                    <a:pt x="1271" y="1357"/>
                  </a:lnTo>
                  <a:lnTo>
                    <a:pt x="1304" y="1358"/>
                  </a:lnTo>
                  <a:lnTo>
                    <a:pt x="1337" y="1360"/>
                  </a:lnTo>
                  <a:lnTo>
                    <a:pt x="1370" y="1362"/>
                  </a:lnTo>
                  <a:lnTo>
                    <a:pt x="1403" y="1365"/>
                  </a:lnTo>
                  <a:lnTo>
                    <a:pt x="1436" y="1368"/>
                  </a:lnTo>
                  <a:lnTo>
                    <a:pt x="1469" y="1371"/>
                  </a:lnTo>
                  <a:lnTo>
                    <a:pt x="1501" y="1375"/>
                  </a:lnTo>
                  <a:lnTo>
                    <a:pt x="1534" y="1379"/>
                  </a:lnTo>
                  <a:lnTo>
                    <a:pt x="1567" y="1384"/>
                  </a:lnTo>
                  <a:lnTo>
                    <a:pt x="1600" y="1389"/>
                  </a:lnTo>
                  <a:lnTo>
                    <a:pt x="1632" y="1394"/>
                  </a:lnTo>
                  <a:lnTo>
                    <a:pt x="1665" y="1400"/>
                  </a:lnTo>
                  <a:lnTo>
                    <a:pt x="1697" y="1406"/>
                  </a:lnTo>
                  <a:lnTo>
                    <a:pt x="1730" y="1413"/>
                  </a:lnTo>
                  <a:lnTo>
                    <a:pt x="1762" y="1420"/>
                  </a:lnTo>
                  <a:lnTo>
                    <a:pt x="1794" y="1427"/>
                  </a:lnTo>
                  <a:lnTo>
                    <a:pt x="1826" y="1435"/>
                  </a:lnTo>
                  <a:lnTo>
                    <a:pt x="1858" y="1443"/>
                  </a:lnTo>
                  <a:lnTo>
                    <a:pt x="1890" y="1452"/>
                  </a:lnTo>
                  <a:lnTo>
                    <a:pt x="1922" y="1461"/>
                  </a:lnTo>
                  <a:lnTo>
                    <a:pt x="1953" y="1470"/>
                  </a:lnTo>
                </a:path>
              </a:pathLst>
            </a:custGeom>
            <a:solidFill>
              <a:srgbClr val="FAC090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32" name="Freeform 367"/>
            <xdr:cNvSpPr>
              <a:spLocks/>
            </xdr:cNvSpPr>
          </xdr:nvSpPr>
          <xdr:spPr bwMode="auto">
            <a:xfrm>
              <a:off x="7047393" y="27293383"/>
              <a:ext cx="1056733" cy="985950"/>
            </a:xfrm>
            <a:custGeom>
              <a:avLst/>
              <a:gdLst>
                <a:gd name="T0" fmla="*/ 2147483647 w 2342"/>
                <a:gd name="T1" fmla="*/ 2147483647 h 2198"/>
                <a:gd name="T2" fmla="*/ 2147483647 w 2342"/>
                <a:gd name="T3" fmla="*/ 2147483647 h 2198"/>
                <a:gd name="T4" fmla="*/ 2147483647 w 2342"/>
                <a:gd name="T5" fmla="*/ 2147483647 h 2198"/>
                <a:gd name="T6" fmla="*/ 2147483647 w 2342"/>
                <a:gd name="T7" fmla="*/ 2147483647 h 2198"/>
                <a:gd name="T8" fmla="*/ 2147483647 w 2342"/>
                <a:gd name="T9" fmla="*/ 2147483647 h 2198"/>
                <a:gd name="T10" fmla="*/ 2147483647 w 2342"/>
                <a:gd name="T11" fmla="*/ 2147483647 h 2198"/>
                <a:gd name="T12" fmla="*/ 2147483647 w 2342"/>
                <a:gd name="T13" fmla="*/ 2147483647 h 2198"/>
                <a:gd name="T14" fmla="*/ 2147483647 w 2342"/>
                <a:gd name="T15" fmla="*/ 2147483647 h 2198"/>
                <a:gd name="T16" fmla="*/ 2147483647 w 2342"/>
                <a:gd name="T17" fmla="*/ 2147483647 h 2198"/>
                <a:gd name="T18" fmla="*/ 2147483647 w 2342"/>
                <a:gd name="T19" fmla="*/ 2147483647 h 2198"/>
                <a:gd name="T20" fmla="*/ 2147483647 w 2342"/>
                <a:gd name="T21" fmla="*/ 2147483647 h 2198"/>
                <a:gd name="T22" fmla="*/ 2147483647 w 2342"/>
                <a:gd name="T23" fmla="*/ 2147483647 h 2198"/>
                <a:gd name="T24" fmla="*/ 2147483647 w 2342"/>
                <a:gd name="T25" fmla="*/ 2147483647 h 2198"/>
                <a:gd name="T26" fmla="*/ 2147483647 w 2342"/>
                <a:gd name="T27" fmla="*/ 2147483647 h 2198"/>
                <a:gd name="T28" fmla="*/ 2147483647 w 2342"/>
                <a:gd name="T29" fmla="*/ 2147483647 h 2198"/>
                <a:gd name="T30" fmla="*/ 2147483647 w 2342"/>
                <a:gd name="T31" fmla="*/ 2147483647 h 2198"/>
                <a:gd name="T32" fmla="*/ 2147483647 w 2342"/>
                <a:gd name="T33" fmla="*/ 2147483647 h 2198"/>
                <a:gd name="T34" fmla="*/ 2147483647 w 2342"/>
                <a:gd name="T35" fmla="*/ 2147483647 h 2198"/>
                <a:gd name="T36" fmla="*/ 2147483647 w 2342"/>
                <a:gd name="T37" fmla="*/ 2147483647 h 2198"/>
                <a:gd name="T38" fmla="*/ 2147483647 w 2342"/>
                <a:gd name="T39" fmla="*/ 2147483647 h 2198"/>
                <a:gd name="T40" fmla="*/ 2147483647 w 2342"/>
                <a:gd name="T41" fmla="*/ 2147483647 h 2198"/>
                <a:gd name="T42" fmla="*/ 2147483647 w 2342"/>
                <a:gd name="T43" fmla="*/ 2147483647 h 2198"/>
                <a:gd name="T44" fmla="*/ 2147483647 w 2342"/>
                <a:gd name="T45" fmla="*/ 2147483647 h 2198"/>
                <a:gd name="T46" fmla="*/ 2147483647 w 2342"/>
                <a:gd name="T47" fmla="*/ 2147483647 h 2198"/>
                <a:gd name="T48" fmla="*/ 2147483647 w 2342"/>
                <a:gd name="T49" fmla="*/ 2147483647 h 2198"/>
                <a:gd name="T50" fmla="*/ 2147483647 w 2342"/>
                <a:gd name="T51" fmla="*/ 2147483647 h 2198"/>
                <a:gd name="T52" fmla="*/ 2147483647 w 2342"/>
                <a:gd name="T53" fmla="*/ 2147483647 h 2198"/>
                <a:gd name="T54" fmla="*/ 2147483647 w 2342"/>
                <a:gd name="T55" fmla="*/ 2147483647 h 2198"/>
                <a:gd name="T56" fmla="*/ 2147483647 w 2342"/>
                <a:gd name="T57" fmla="*/ 2147483647 h 2198"/>
                <a:gd name="T58" fmla="*/ 2147483647 w 2342"/>
                <a:gd name="T59" fmla="*/ 2147483647 h 2198"/>
                <a:gd name="T60" fmla="*/ 2147483647 w 2342"/>
                <a:gd name="T61" fmla="*/ 2147483647 h 2198"/>
                <a:gd name="T62" fmla="*/ 2147483647 w 2342"/>
                <a:gd name="T63" fmla="*/ 2147483647 h 2198"/>
                <a:gd name="T64" fmla="*/ 2147483647 w 2342"/>
                <a:gd name="T65" fmla="*/ 2147483647 h 2198"/>
                <a:gd name="T66" fmla="*/ 2147483647 w 2342"/>
                <a:gd name="T67" fmla="*/ 2147483647 h 2198"/>
                <a:gd name="T68" fmla="*/ 2147483647 w 2342"/>
                <a:gd name="T69" fmla="*/ 2147483647 h 2198"/>
                <a:gd name="T70" fmla="*/ 2147483647 w 2342"/>
                <a:gd name="T71" fmla="*/ 2147483647 h 2198"/>
                <a:gd name="T72" fmla="*/ 2147483647 w 2342"/>
                <a:gd name="T73" fmla="*/ 2147483647 h 2198"/>
                <a:gd name="T74" fmla="*/ 2147483647 w 2342"/>
                <a:gd name="T75" fmla="*/ 2147483647 h 2198"/>
                <a:gd name="T76" fmla="*/ 2147483647 w 2342"/>
                <a:gd name="T77" fmla="*/ 2147483647 h 2198"/>
                <a:gd name="T78" fmla="*/ 2147483647 w 2342"/>
                <a:gd name="T79" fmla="*/ 2147483647 h 2198"/>
                <a:gd name="T80" fmla="*/ 2147483647 w 2342"/>
                <a:gd name="T81" fmla="*/ 2147483647 h 2198"/>
                <a:gd name="T82" fmla="*/ 2147483647 w 2342"/>
                <a:gd name="T83" fmla="*/ 2147483647 h 2198"/>
                <a:gd name="T84" fmla="*/ 2147483647 w 2342"/>
                <a:gd name="T85" fmla="*/ 2147483647 h 2198"/>
                <a:gd name="T86" fmla="*/ 2147483647 w 2342"/>
                <a:gd name="T87" fmla="*/ 2147483647 h 2198"/>
                <a:gd name="T88" fmla="*/ 2147483647 w 2342"/>
                <a:gd name="T89" fmla="*/ 2147483647 h 2198"/>
                <a:gd name="T90" fmla="*/ 2147483647 w 2342"/>
                <a:gd name="T91" fmla="*/ 2147483647 h 2198"/>
                <a:gd name="T92" fmla="*/ 2147483647 w 2342"/>
                <a:gd name="T93" fmla="*/ 2147483647 h 2198"/>
                <a:gd name="T94" fmla="*/ 2147483647 w 2342"/>
                <a:gd name="T95" fmla="*/ 2147483647 h 2198"/>
                <a:gd name="T96" fmla="*/ 2147483647 w 2342"/>
                <a:gd name="T97" fmla="*/ 2147483647 h 2198"/>
                <a:gd name="T98" fmla="*/ 2147483647 w 2342"/>
                <a:gd name="T99" fmla="*/ 2147483647 h 2198"/>
                <a:gd name="T100" fmla="*/ 2147483647 w 2342"/>
                <a:gd name="T101" fmla="*/ 2147483647 h 2198"/>
                <a:gd name="T102" fmla="*/ 2147483647 w 2342"/>
                <a:gd name="T103" fmla="*/ 2147483647 h 2198"/>
                <a:gd name="T104" fmla="*/ 2147483647 w 2342"/>
                <a:gd name="T105" fmla="*/ 2147483647 h 2198"/>
                <a:gd name="T106" fmla="*/ 2147483647 w 2342"/>
                <a:gd name="T107" fmla="*/ 2147483647 h 2198"/>
                <a:gd name="T108" fmla="*/ 2147483647 w 2342"/>
                <a:gd name="T109" fmla="*/ 2147483647 h 2198"/>
                <a:gd name="T110" fmla="*/ 2147483647 w 2342"/>
                <a:gd name="T111" fmla="*/ 2147483647 h 2198"/>
                <a:gd name="T112" fmla="*/ 2147483647 w 2342"/>
                <a:gd name="T113" fmla="*/ 2147483647 h 2198"/>
                <a:gd name="T114" fmla="*/ 2147483647 w 2342"/>
                <a:gd name="T115" fmla="*/ 2147483647 h 2198"/>
                <a:gd name="T116" fmla="*/ 2147483647 w 2342"/>
                <a:gd name="T117" fmla="*/ 2147483647 h 2198"/>
                <a:gd name="T118" fmla="*/ 2147483647 w 2342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2"/>
                <a:gd name="T181" fmla="*/ 0 h 2198"/>
                <a:gd name="T182" fmla="*/ 2342 w 2342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2" h="2198">
                  <a:moveTo>
                    <a:pt x="1264" y="2198"/>
                  </a:moveTo>
                  <a:lnTo>
                    <a:pt x="1354" y="2130"/>
                  </a:lnTo>
                  <a:lnTo>
                    <a:pt x="1443" y="2061"/>
                  </a:lnTo>
                  <a:lnTo>
                    <a:pt x="1533" y="1993"/>
                  </a:lnTo>
                  <a:lnTo>
                    <a:pt x="1623" y="1924"/>
                  </a:lnTo>
                  <a:lnTo>
                    <a:pt x="1713" y="1856"/>
                  </a:lnTo>
                  <a:lnTo>
                    <a:pt x="1803" y="1788"/>
                  </a:lnTo>
                  <a:lnTo>
                    <a:pt x="1893" y="1719"/>
                  </a:lnTo>
                  <a:lnTo>
                    <a:pt x="1983" y="1651"/>
                  </a:lnTo>
                  <a:lnTo>
                    <a:pt x="2073" y="1583"/>
                  </a:lnTo>
                  <a:lnTo>
                    <a:pt x="2163" y="1514"/>
                  </a:lnTo>
                  <a:lnTo>
                    <a:pt x="2252" y="1446"/>
                  </a:lnTo>
                  <a:lnTo>
                    <a:pt x="2342" y="1378"/>
                  </a:lnTo>
                  <a:lnTo>
                    <a:pt x="2312" y="1338"/>
                  </a:lnTo>
                  <a:lnTo>
                    <a:pt x="2282" y="1300"/>
                  </a:lnTo>
                  <a:lnTo>
                    <a:pt x="2250" y="1261"/>
                  </a:lnTo>
                  <a:lnTo>
                    <a:pt x="2219" y="1223"/>
                  </a:lnTo>
                  <a:lnTo>
                    <a:pt x="2187" y="1185"/>
                  </a:lnTo>
                  <a:lnTo>
                    <a:pt x="2154" y="1148"/>
                  </a:lnTo>
                  <a:lnTo>
                    <a:pt x="2121" y="1111"/>
                  </a:lnTo>
                  <a:lnTo>
                    <a:pt x="2088" y="1075"/>
                  </a:lnTo>
                  <a:lnTo>
                    <a:pt x="2054" y="1038"/>
                  </a:lnTo>
                  <a:lnTo>
                    <a:pt x="2019" y="1003"/>
                  </a:lnTo>
                  <a:lnTo>
                    <a:pt x="1985" y="967"/>
                  </a:lnTo>
                  <a:lnTo>
                    <a:pt x="1949" y="933"/>
                  </a:lnTo>
                  <a:lnTo>
                    <a:pt x="1914" y="898"/>
                  </a:lnTo>
                  <a:lnTo>
                    <a:pt x="1878" y="864"/>
                  </a:lnTo>
                  <a:lnTo>
                    <a:pt x="1841" y="831"/>
                  </a:lnTo>
                  <a:lnTo>
                    <a:pt x="1805" y="797"/>
                  </a:lnTo>
                  <a:lnTo>
                    <a:pt x="1767" y="765"/>
                  </a:lnTo>
                  <a:lnTo>
                    <a:pt x="1730" y="733"/>
                  </a:lnTo>
                  <a:lnTo>
                    <a:pt x="1692" y="701"/>
                  </a:lnTo>
                  <a:lnTo>
                    <a:pt x="1653" y="670"/>
                  </a:lnTo>
                  <a:lnTo>
                    <a:pt x="1614" y="639"/>
                  </a:lnTo>
                  <a:lnTo>
                    <a:pt x="1575" y="609"/>
                  </a:lnTo>
                  <a:lnTo>
                    <a:pt x="1536" y="579"/>
                  </a:lnTo>
                  <a:lnTo>
                    <a:pt x="1496" y="549"/>
                  </a:lnTo>
                  <a:lnTo>
                    <a:pt x="1456" y="521"/>
                  </a:lnTo>
                  <a:lnTo>
                    <a:pt x="1415" y="492"/>
                  </a:lnTo>
                  <a:lnTo>
                    <a:pt x="1374" y="464"/>
                  </a:lnTo>
                  <a:lnTo>
                    <a:pt x="1333" y="437"/>
                  </a:lnTo>
                  <a:lnTo>
                    <a:pt x="1291" y="410"/>
                  </a:lnTo>
                  <a:lnTo>
                    <a:pt x="1249" y="384"/>
                  </a:lnTo>
                  <a:lnTo>
                    <a:pt x="1207" y="358"/>
                  </a:lnTo>
                  <a:lnTo>
                    <a:pt x="1165" y="333"/>
                  </a:lnTo>
                  <a:lnTo>
                    <a:pt x="1122" y="308"/>
                  </a:lnTo>
                  <a:lnTo>
                    <a:pt x="1079" y="283"/>
                  </a:lnTo>
                  <a:lnTo>
                    <a:pt x="1035" y="260"/>
                  </a:lnTo>
                  <a:lnTo>
                    <a:pt x="991" y="236"/>
                  </a:lnTo>
                  <a:lnTo>
                    <a:pt x="947" y="214"/>
                  </a:lnTo>
                  <a:lnTo>
                    <a:pt x="903" y="192"/>
                  </a:lnTo>
                  <a:lnTo>
                    <a:pt x="858" y="170"/>
                  </a:lnTo>
                  <a:lnTo>
                    <a:pt x="813" y="149"/>
                  </a:lnTo>
                  <a:lnTo>
                    <a:pt x="768" y="128"/>
                  </a:lnTo>
                  <a:lnTo>
                    <a:pt x="723" y="108"/>
                  </a:lnTo>
                  <a:lnTo>
                    <a:pt x="678" y="89"/>
                  </a:lnTo>
                  <a:lnTo>
                    <a:pt x="632" y="70"/>
                  </a:lnTo>
                  <a:lnTo>
                    <a:pt x="586" y="52"/>
                  </a:lnTo>
                  <a:lnTo>
                    <a:pt x="540" y="34"/>
                  </a:lnTo>
                  <a:lnTo>
                    <a:pt x="493" y="17"/>
                  </a:lnTo>
                  <a:lnTo>
                    <a:pt x="447" y="0"/>
                  </a:lnTo>
                  <a:lnTo>
                    <a:pt x="409" y="107"/>
                  </a:lnTo>
                  <a:lnTo>
                    <a:pt x="372" y="213"/>
                  </a:lnTo>
                  <a:lnTo>
                    <a:pt x="335" y="320"/>
                  </a:lnTo>
                  <a:lnTo>
                    <a:pt x="298" y="427"/>
                  </a:lnTo>
                  <a:lnTo>
                    <a:pt x="260" y="533"/>
                  </a:lnTo>
                  <a:lnTo>
                    <a:pt x="223" y="640"/>
                  </a:lnTo>
                  <a:lnTo>
                    <a:pt x="186" y="747"/>
                  </a:lnTo>
                  <a:lnTo>
                    <a:pt x="149" y="853"/>
                  </a:lnTo>
                  <a:lnTo>
                    <a:pt x="111" y="960"/>
                  </a:lnTo>
                  <a:lnTo>
                    <a:pt x="74" y="1066"/>
                  </a:lnTo>
                  <a:lnTo>
                    <a:pt x="37" y="1173"/>
                  </a:lnTo>
                  <a:lnTo>
                    <a:pt x="0" y="1280"/>
                  </a:lnTo>
                  <a:lnTo>
                    <a:pt x="31" y="1291"/>
                  </a:lnTo>
                  <a:lnTo>
                    <a:pt x="62" y="1302"/>
                  </a:lnTo>
                  <a:lnTo>
                    <a:pt x="93" y="1314"/>
                  </a:lnTo>
                  <a:lnTo>
                    <a:pt x="123" y="1326"/>
                  </a:lnTo>
                  <a:lnTo>
                    <a:pt x="154" y="1339"/>
                  </a:lnTo>
                  <a:lnTo>
                    <a:pt x="184" y="1352"/>
                  </a:lnTo>
                  <a:lnTo>
                    <a:pt x="214" y="1365"/>
                  </a:lnTo>
                  <a:lnTo>
                    <a:pt x="244" y="1379"/>
                  </a:lnTo>
                  <a:lnTo>
                    <a:pt x="274" y="1393"/>
                  </a:lnTo>
                  <a:lnTo>
                    <a:pt x="304" y="1407"/>
                  </a:lnTo>
                  <a:lnTo>
                    <a:pt x="334" y="1422"/>
                  </a:lnTo>
                  <a:lnTo>
                    <a:pt x="363" y="1437"/>
                  </a:lnTo>
                  <a:lnTo>
                    <a:pt x="392" y="1453"/>
                  </a:lnTo>
                  <a:lnTo>
                    <a:pt x="421" y="1468"/>
                  </a:lnTo>
                  <a:lnTo>
                    <a:pt x="450" y="1485"/>
                  </a:lnTo>
                  <a:lnTo>
                    <a:pt x="478" y="1501"/>
                  </a:lnTo>
                  <a:lnTo>
                    <a:pt x="507" y="1518"/>
                  </a:lnTo>
                  <a:lnTo>
                    <a:pt x="535" y="1535"/>
                  </a:lnTo>
                  <a:lnTo>
                    <a:pt x="563" y="1553"/>
                  </a:lnTo>
                  <a:lnTo>
                    <a:pt x="591" y="1571"/>
                  </a:lnTo>
                  <a:lnTo>
                    <a:pt x="618" y="1589"/>
                  </a:lnTo>
                  <a:lnTo>
                    <a:pt x="645" y="1608"/>
                  </a:lnTo>
                  <a:lnTo>
                    <a:pt x="672" y="1626"/>
                  </a:lnTo>
                  <a:lnTo>
                    <a:pt x="699" y="1646"/>
                  </a:lnTo>
                  <a:lnTo>
                    <a:pt x="726" y="1665"/>
                  </a:lnTo>
                  <a:lnTo>
                    <a:pt x="752" y="1685"/>
                  </a:lnTo>
                  <a:lnTo>
                    <a:pt x="778" y="1705"/>
                  </a:lnTo>
                  <a:lnTo>
                    <a:pt x="804" y="1726"/>
                  </a:lnTo>
                  <a:lnTo>
                    <a:pt x="830" y="1747"/>
                  </a:lnTo>
                  <a:lnTo>
                    <a:pt x="855" y="1768"/>
                  </a:lnTo>
                  <a:lnTo>
                    <a:pt x="880" y="1789"/>
                  </a:lnTo>
                  <a:lnTo>
                    <a:pt x="905" y="1811"/>
                  </a:lnTo>
                  <a:lnTo>
                    <a:pt x="930" y="1833"/>
                  </a:lnTo>
                  <a:lnTo>
                    <a:pt x="954" y="1856"/>
                  </a:lnTo>
                  <a:lnTo>
                    <a:pt x="978" y="1878"/>
                  </a:lnTo>
                  <a:lnTo>
                    <a:pt x="1002" y="1901"/>
                  </a:lnTo>
                  <a:lnTo>
                    <a:pt x="1025" y="1924"/>
                  </a:lnTo>
                  <a:lnTo>
                    <a:pt x="1048" y="1948"/>
                  </a:lnTo>
                  <a:lnTo>
                    <a:pt x="1071" y="1972"/>
                  </a:lnTo>
                  <a:lnTo>
                    <a:pt x="1094" y="1996"/>
                  </a:lnTo>
                  <a:lnTo>
                    <a:pt x="1116" y="2020"/>
                  </a:lnTo>
                  <a:lnTo>
                    <a:pt x="1138" y="2045"/>
                  </a:lnTo>
                  <a:lnTo>
                    <a:pt x="1160" y="2070"/>
                  </a:lnTo>
                  <a:lnTo>
                    <a:pt x="1181" y="2095"/>
                  </a:lnTo>
                  <a:lnTo>
                    <a:pt x="1202" y="2120"/>
                  </a:lnTo>
                  <a:lnTo>
                    <a:pt x="1223" y="2146"/>
                  </a:lnTo>
                  <a:lnTo>
                    <a:pt x="1244" y="2172"/>
                  </a:lnTo>
                  <a:lnTo>
                    <a:pt x="1264" y="2198"/>
                  </a:lnTo>
                </a:path>
              </a:pathLst>
            </a:custGeom>
            <a:solidFill>
              <a:srgbClr val="FFC22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33" name="Freeform 372"/>
            <xdr:cNvSpPr>
              <a:spLocks/>
            </xdr:cNvSpPr>
          </xdr:nvSpPr>
          <xdr:spPr bwMode="auto">
            <a:xfrm>
              <a:off x="7648469" y="27975652"/>
              <a:ext cx="830110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483" y="2258"/>
                  </a:moveTo>
                  <a:lnTo>
                    <a:pt x="596" y="2256"/>
                  </a:lnTo>
                  <a:lnTo>
                    <a:pt x="709" y="2253"/>
                  </a:lnTo>
                  <a:lnTo>
                    <a:pt x="822" y="2251"/>
                  </a:lnTo>
                  <a:lnTo>
                    <a:pt x="935" y="2248"/>
                  </a:lnTo>
                  <a:lnTo>
                    <a:pt x="1047" y="2246"/>
                  </a:lnTo>
                  <a:lnTo>
                    <a:pt x="1160" y="2243"/>
                  </a:lnTo>
                  <a:lnTo>
                    <a:pt x="1273" y="2241"/>
                  </a:lnTo>
                  <a:lnTo>
                    <a:pt x="1386" y="2239"/>
                  </a:lnTo>
                  <a:lnTo>
                    <a:pt x="1499" y="2236"/>
                  </a:lnTo>
                  <a:lnTo>
                    <a:pt x="1612" y="2234"/>
                  </a:lnTo>
                  <a:lnTo>
                    <a:pt x="1725" y="2231"/>
                  </a:lnTo>
                  <a:lnTo>
                    <a:pt x="1838" y="2229"/>
                  </a:lnTo>
                  <a:lnTo>
                    <a:pt x="1836" y="2179"/>
                  </a:lnTo>
                  <a:lnTo>
                    <a:pt x="1834" y="2130"/>
                  </a:lnTo>
                  <a:lnTo>
                    <a:pt x="1832" y="2080"/>
                  </a:lnTo>
                  <a:lnTo>
                    <a:pt x="1829" y="2031"/>
                  </a:lnTo>
                  <a:lnTo>
                    <a:pt x="1825" y="1982"/>
                  </a:lnTo>
                  <a:lnTo>
                    <a:pt x="1820" y="1932"/>
                  </a:lnTo>
                  <a:lnTo>
                    <a:pt x="1815" y="1883"/>
                  </a:lnTo>
                  <a:lnTo>
                    <a:pt x="1810" y="1834"/>
                  </a:lnTo>
                  <a:lnTo>
                    <a:pt x="1804" y="1785"/>
                  </a:lnTo>
                  <a:lnTo>
                    <a:pt x="1797" y="1736"/>
                  </a:lnTo>
                  <a:lnTo>
                    <a:pt x="1789" y="1687"/>
                  </a:lnTo>
                  <a:lnTo>
                    <a:pt x="1782" y="1638"/>
                  </a:lnTo>
                  <a:lnTo>
                    <a:pt x="1773" y="1589"/>
                  </a:lnTo>
                  <a:lnTo>
                    <a:pt x="1764" y="1540"/>
                  </a:lnTo>
                  <a:lnTo>
                    <a:pt x="1754" y="1492"/>
                  </a:lnTo>
                  <a:lnTo>
                    <a:pt x="1744" y="1443"/>
                  </a:lnTo>
                  <a:lnTo>
                    <a:pt x="1733" y="1395"/>
                  </a:lnTo>
                  <a:lnTo>
                    <a:pt x="1721" y="1347"/>
                  </a:lnTo>
                  <a:lnTo>
                    <a:pt x="1709" y="1299"/>
                  </a:lnTo>
                  <a:lnTo>
                    <a:pt x="1696" y="1251"/>
                  </a:lnTo>
                  <a:lnTo>
                    <a:pt x="1683" y="1203"/>
                  </a:lnTo>
                  <a:lnTo>
                    <a:pt x="1669" y="1156"/>
                  </a:lnTo>
                  <a:lnTo>
                    <a:pt x="1655" y="1108"/>
                  </a:lnTo>
                  <a:lnTo>
                    <a:pt x="1640" y="1061"/>
                  </a:lnTo>
                  <a:lnTo>
                    <a:pt x="1624" y="1014"/>
                  </a:lnTo>
                  <a:lnTo>
                    <a:pt x="1608" y="967"/>
                  </a:lnTo>
                  <a:lnTo>
                    <a:pt x="1591" y="921"/>
                  </a:lnTo>
                  <a:lnTo>
                    <a:pt x="1574" y="874"/>
                  </a:lnTo>
                  <a:lnTo>
                    <a:pt x="1556" y="828"/>
                  </a:lnTo>
                  <a:lnTo>
                    <a:pt x="1538" y="782"/>
                  </a:lnTo>
                  <a:lnTo>
                    <a:pt x="1519" y="736"/>
                  </a:lnTo>
                  <a:lnTo>
                    <a:pt x="1499" y="691"/>
                  </a:lnTo>
                  <a:lnTo>
                    <a:pt x="1479" y="646"/>
                  </a:lnTo>
                  <a:lnTo>
                    <a:pt x="1458" y="601"/>
                  </a:lnTo>
                  <a:lnTo>
                    <a:pt x="1437" y="556"/>
                  </a:lnTo>
                  <a:lnTo>
                    <a:pt x="1416" y="511"/>
                  </a:lnTo>
                  <a:lnTo>
                    <a:pt x="1393" y="467"/>
                  </a:lnTo>
                  <a:lnTo>
                    <a:pt x="1370" y="423"/>
                  </a:lnTo>
                  <a:lnTo>
                    <a:pt x="1347" y="379"/>
                  </a:lnTo>
                  <a:lnTo>
                    <a:pt x="1323" y="336"/>
                  </a:lnTo>
                  <a:lnTo>
                    <a:pt x="1299" y="293"/>
                  </a:lnTo>
                  <a:lnTo>
                    <a:pt x="1274" y="250"/>
                  </a:lnTo>
                  <a:lnTo>
                    <a:pt x="1248" y="208"/>
                  </a:lnTo>
                  <a:lnTo>
                    <a:pt x="1222" y="165"/>
                  </a:lnTo>
                  <a:lnTo>
                    <a:pt x="1196" y="124"/>
                  </a:lnTo>
                  <a:lnTo>
                    <a:pt x="1169" y="82"/>
                  </a:lnTo>
                  <a:lnTo>
                    <a:pt x="1142" y="41"/>
                  </a:lnTo>
                  <a:lnTo>
                    <a:pt x="1114" y="0"/>
                  </a:lnTo>
                  <a:lnTo>
                    <a:pt x="1021" y="64"/>
                  </a:lnTo>
                  <a:lnTo>
                    <a:pt x="928" y="129"/>
                  </a:lnTo>
                  <a:lnTo>
                    <a:pt x="835" y="193"/>
                  </a:lnTo>
                  <a:lnTo>
                    <a:pt x="742" y="258"/>
                  </a:lnTo>
                  <a:lnTo>
                    <a:pt x="650" y="322"/>
                  </a:lnTo>
                  <a:lnTo>
                    <a:pt x="557" y="386"/>
                  </a:lnTo>
                  <a:lnTo>
                    <a:pt x="464" y="451"/>
                  </a:lnTo>
                  <a:lnTo>
                    <a:pt x="371" y="515"/>
                  </a:lnTo>
                  <a:lnTo>
                    <a:pt x="279" y="579"/>
                  </a:lnTo>
                  <a:lnTo>
                    <a:pt x="186" y="644"/>
                  </a:lnTo>
                  <a:lnTo>
                    <a:pt x="93" y="708"/>
                  </a:lnTo>
                  <a:lnTo>
                    <a:pt x="0" y="773"/>
                  </a:lnTo>
                  <a:lnTo>
                    <a:pt x="19" y="800"/>
                  </a:lnTo>
                  <a:lnTo>
                    <a:pt x="37" y="827"/>
                  </a:lnTo>
                  <a:lnTo>
                    <a:pt x="55" y="855"/>
                  </a:lnTo>
                  <a:lnTo>
                    <a:pt x="73" y="883"/>
                  </a:lnTo>
                  <a:lnTo>
                    <a:pt x="90" y="911"/>
                  </a:lnTo>
                  <a:lnTo>
                    <a:pt x="107" y="939"/>
                  </a:lnTo>
                  <a:lnTo>
                    <a:pt x="124" y="968"/>
                  </a:lnTo>
                  <a:lnTo>
                    <a:pt x="140" y="996"/>
                  </a:lnTo>
                  <a:lnTo>
                    <a:pt x="156" y="1025"/>
                  </a:lnTo>
                  <a:lnTo>
                    <a:pt x="171" y="1055"/>
                  </a:lnTo>
                  <a:lnTo>
                    <a:pt x="187" y="1084"/>
                  </a:lnTo>
                  <a:lnTo>
                    <a:pt x="201" y="1113"/>
                  </a:lnTo>
                  <a:lnTo>
                    <a:pt x="216" y="1143"/>
                  </a:lnTo>
                  <a:lnTo>
                    <a:pt x="230" y="1173"/>
                  </a:lnTo>
                  <a:lnTo>
                    <a:pt x="244" y="1203"/>
                  </a:lnTo>
                  <a:lnTo>
                    <a:pt x="257" y="1233"/>
                  </a:lnTo>
                  <a:lnTo>
                    <a:pt x="270" y="1263"/>
                  </a:lnTo>
                  <a:lnTo>
                    <a:pt x="283" y="1294"/>
                  </a:lnTo>
                  <a:lnTo>
                    <a:pt x="295" y="1325"/>
                  </a:lnTo>
                  <a:lnTo>
                    <a:pt x="307" y="1355"/>
                  </a:lnTo>
                  <a:lnTo>
                    <a:pt x="319" y="1386"/>
                  </a:lnTo>
                  <a:lnTo>
                    <a:pt x="330" y="1417"/>
                  </a:lnTo>
                  <a:lnTo>
                    <a:pt x="341" y="1449"/>
                  </a:lnTo>
                  <a:lnTo>
                    <a:pt x="351" y="1480"/>
                  </a:lnTo>
                  <a:lnTo>
                    <a:pt x="361" y="1511"/>
                  </a:lnTo>
                  <a:lnTo>
                    <a:pt x="371" y="1543"/>
                  </a:lnTo>
                  <a:lnTo>
                    <a:pt x="380" y="1575"/>
                  </a:lnTo>
                  <a:lnTo>
                    <a:pt x="389" y="1606"/>
                  </a:lnTo>
                  <a:lnTo>
                    <a:pt x="397" y="1638"/>
                  </a:lnTo>
                  <a:lnTo>
                    <a:pt x="405" y="1670"/>
                  </a:lnTo>
                  <a:lnTo>
                    <a:pt x="413" y="1702"/>
                  </a:lnTo>
                  <a:lnTo>
                    <a:pt x="420" y="1735"/>
                  </a:lnTo>
                  <a:lnTo>
                    <a:pt x="427" y="1767"/>
                  </a:lnTo>
                  <a:lnTo>
                    <a:pt x="434" y="1799"/>
                  </a:lnTo>
                  <a:lnTo>
                    <a:pt x="440" y="1832"/>
                  </a:lnTo>
                  <a:lnTo>
                    <a:pt x="445" y="1864"/>
                  </a:lnTo>
                  <a:lnTo>
                    <a:pt x="451" y="1897"/>
                  </a:lnTo>
                  <a:lnTo>
                    <a:pt x="456" y="1930"/>
                  </a:lnTo>
                  <a:lnTo>
                    <a:pt x="460" y="1962"/>
                  </a:lnTo>
                  <a:lnTo>
                    <a:pt x="464" y="1995"/>
                  </a:lnTo>
                  <a:lnTo>
                    <a:pt x="468" y="2028"/>
                  </a:lnTo>
                  <a:lnTo>
                    <a:pt x="471" y="2061"/>
                  </a:lnTo>
                  <a:lnTo>
                    <a:pt x="474" y="2094"/>
                  </a:lnTo>
                  <a:lnTo>
                    <a:pt x="477" y="2126"/>
                  </a:lnTo>
                  <a:lnTo>
                    <a:pt x="479" y="2159"/>
                  </a:lnTo>
                  <a:lnTo>
                    <a:pt x="481" y="2192"/>
                  </a:lnTo>
                  <a:lnTo>
                    <a:pt x="482" y="2225"/>
                  </a:lnTo>
                  <a:lnTo>
                    <a:pt x="483" y="2258"/>
                  </a:lnTo>
                </a:path>
              </a:pathLst>
            </a:custGeom>
            <a:solidFill>
              <a:srgbClr val="FF3333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34" name="Freeform 377"/>
            <xdr:cNvSpPr>
              <a:spLocks/>
            </xdr:cNvSpPr>
          </xdr:nvSpPr>
          <xdr:spPr bwMode="auto">
            <a:xfrm>
              <a:off x="4813300" y="27975652"/>
              <a:ext cx="827729" cy="1012864"/>
            </a:xfrm>
            <a:custGeom>
              <a:avLst/>
              <a:gdLst>
                <a:gd name="T0" fmla="*/ 2147483647 w 1838"/>
                <a:gd name="T1" fmla="*/ 2147483647 h 2258"/>
                <a:gd name="T2" fmla="*/ 2147483647 w 1838"/>
                <a:gd name="T3" fmla="*/ 2147483647 h 2258"/>
                <a:gd name="T4" fmla="*/ 2147483647 w 1838"/>
                <a:gd name="T5" fmla="*/ 2147483647 h 2258"/>
                <a:gd name="T6" fmla="*/ 2147483647 w 1838"/>
                <a:gd name="T7" fmla="*/ 2147483647 h 2258"/>
                <a:gd name="T8" fmla="*/ 2147483647 w 1838"/>
                <a:gd name="T9" fmla="*/ 2147483647 h 2258"/>
                <a:gd name="T10" fmla="*/ 2147483647 w 1838"/>
                <a:gd name="T11" fmla="*/ 2147483647 h 2258"/>
                <a:gd name="T12" fmla="*/ 2147483647 w 1838"/>
                <a:gd name="T13" fmla="*/ 2147483647 h 2258"/>
                <a:gd name="T14" fmla="*/ 2147483647 w 1838"/>
                <a:gd name="T15" fmla="*/ 2147483647 h 2258"/>
                <a:gd name="T16" fmla="*/ 2147483647 w 1838"/>
                <a:gd name="T17" fmla="*/ 2147483647 h 2258"/>
                <a:gd name="T18" fmla="*/ 2147483647 w 1838"/>
                <a:gd name="T19" fmla="*/ 2147483647 h 2258"/>
                <a:gd name="T20" fmla="*/ 2147483647 w 1838"/>
                <a:gd name="T21" fmla="*/ 2147483647 h 2258"/>
                <a:gd name="T22" fmla="*/ 2147483647 w 1838"/>
                <a:gd name="T23" fmla="*/ 2147483647 h 2258"/>
                <a:gd name="T24" fmla="*/ 2147483647 w 1838"/>
                <a:gd name="T25" fmla="*/ 2147483647 h 2258"/>
                <a:gd name="T26" fmla="*/ 2147483647 w 1838"/>
                <a:gd name="T27" fmla="*/ 2147483647 h 2258"/>
                <a:gd name="T28" fmla="*/ 2147483647 w 1838"/>
                <a:gd name="T29" fmla="*/ 2147483647 h 2258"/>
                <a:gd name="T30" fmla="*/ 2147483647 w 1838"/>
                <a:gd name="T31" fmla="*/ 2147483647 h 2258"/>
                <a:gd name="T32" fmla="*/ 2147483647 w 1838"/>
                <a:gd name="T33" fmla="*/ 2147483647 h 2258"/>
                <a:gd name="T34" fmla="*/ 2147483647 w 1838"/>
                <a:gd name="T35" fmla="*/ 2147483647 h 2258"/>
                <a:gd name="T36" fmla="*/ 2147483647 w 1838"/>
                <a:gd name="T37" fmla="*/ 2147483647 h 2258"/>
                <a:gd name="T38" fmla="*/ 2147483647 w 1838"/>
                <a:gd name="T39" fmla="*/ 2147483647 h 2258"/>
                <a:gd name="T40" fmla="*/ 2147483647 w 1838"/>
                <a:gd name="T41" fmla="*/ 2147483647 h 2258"/>
                <a:gd name="T42" fmla="*/ 2147483647 w 1838"/>
                <a:gd name="T43" fmla="*/ 2147483647 h 2258"/>
                <a:gd name="T44" fmla="*/ 2147483647 w 1838"/>
                <a:gd name="T45" fmla="*/ 2147483647 h 2258"/>
                <a:gd name="T46" fmla="*/ 2147483647 w 1838"/>
                <a:gd name="T47" fmla="*/ 2147483647 h 2258"/>
                <a:gd name="T48" fmla="*/ 2147483647 w 1838"/>
                <a:gd name="T49" fmla="*/ 2147483647 h 2258"/>
                <a:gd name="T50" fmla="*/ 2147483647 w 1838"/>
                <a:gd name="T51" fmla="*/ 2147483647 h 2258"/>
                <a:gd name="T52" fmla="*/ 2147483647 w 1838"/>
                <a:gd name="T53" fmla="*/ 2147483647 h 2258"/>
                <a:gd name="T54" fmla="*/ 2147483647 w 1838"/>
                <a:gd name="T55" fmla="*/ 2147483647 h 2258"/>
                <a:gd name="T56" fmla="*/ 2147483647 w 1838"/>
                <a:gd name="T57" fmla="*/ 2147483647 h 2258"/>
                <a:gd name="T58" fmla="*/ 2147483647 w 1838"/>
                <a:gd name="T59" fmla="*/ 2147483647 h 2258"/>
                <a:gd name="T60" fmla="*/ 2147483647 w 1838"/>
                <a:gd name="T61" fmla="*/ 2147483647 h 2258"/>
                <a:gd name="T62" fmla="*/ 2147483647 w 1838"/>
                <a:gd name="T63" fmla="*/ 2147483647 h 2258"/>
                <a:gd name="T64" fmla="*/ 2147483647 w 1838"/>
                <a:gd name="T65" fmla="*/ 2147483647 h 2258"/>
                <a:gd name="T66" fmla="*/ 2147483647 w 1838"/>
                <a:gd name="T67" fmla="*/ 2147483647 h 2258"/>
                <a:gd name="T68" fmla="*/ 2147483647 w 1838"/>
                <a:gd name="T69" fmla="*/ 2147483647 h 2258"/>
                <a:gd name="T70" fmla="*/ 2147483647 w 1838"/>
                <a:gd name="T71" fmla="*/ 2147483647 h 2258"/>
                <a:gd name="T72" fmla="*/ 2147483647 w 1838"/>
                <a:gd name="T73" fmla="*/ 2147483647 h 2258"/>
                <a:gd name="T74" fmla="*/ 2147483647 w 1838"/>
                <a:gd name="T75" fmla="*/ 2147483647 h 2258"/>
                <a:gd name="T76" fmla="*/ 2147483647 w 1838"/>
                <a:gd name="T77" fmla="*/ 2147483647 h 2258"/>
                <a:gd name="T78" fmla="*/ 2147483647 w 1838"/>
                <a:gd name="T79" fmla="*/ 2147483647 h 2258"/>
                <a:gd name="T80" fmla="*/ 2147483647 w 1838"/>
                <a:gd name="T81" fmla="*/ 2147483647 h 2258"/>
                <a:gd name="T82" fmla="*/ 2147483647 w 1838"/>
                <a:gd name="T83" fmla="*/ 2147483647 h 2258"/>
                <a:gd name="T84" fmla="*/ 2147483647 w 1838"/>
                <a:gd name="T85" fmla="*/ 2147483647 h 2258"/>
                <a:gd name="T86" fmla="*/ 2147483647 w 1838"/>
                <a:gd name="T87" fmla="*/ 2147483647 h 2258"/>
                <a:gd name="T88" fmla="*/ 2147483647 w 1838"/>
                <a:gd name="T89" fmla="*/ 2147483647 h 2258"/>
                <a:gd name="T90" fmla="*/ 2147483647 w 1838"/>
                <a:gd name="T91" fmla="*/ 2147483647 h 2258"/>
                <a:gd name="T92" fmla="*/ 2147483647 w 1838"/>
                <a:gd name="T93" fmla="*/ 2147483647 h 2258"/>
                <a:gd name="T94" fmla="*/ 2147483647 w 1838"/>
                <a:gd name="T95" fmla="*/ 2147483647 h 2258"/>
                <a:gd name="T96" fmla="*/ 2147483647 w 1838"/>
                <a:gd name="T97" fmla="*/ 2147483647 h 2258"/>
                <a:gd name="T98" fmla="*/ 2147483647 w 1838"/>
                <a:gd name="T99" fmla="*/ 2147483647 h 2258"/>
                <a:gd name="T100" fmla="*/ 2147483647 w 1838"/>
                <a:gd name="T101" fmla="*/ 2147483647 h 2258"/>
                <a:gd name="T102" fmla="*/ 2147483647 w 1838"/>
                <a:gd name="T103" fmla="*/ 2147483647 h 2258"/>
                <a:gd name="T104" fmla="*/ 2147483647 w 1838"/>
                <a:gd name="T105" fmla="*/ 2147483647 h 2258"/>
                <a:gd name="T106" fmla="*/ 2147483647 w 1838"/>
                <a:gd name="T107" fmla="*/ 2147483647 h 2258"/>
                <a:gd name="T108" fmla="*/ 2147483647 w 1838"/>
                <a:gd name="T109" fmla="*/ 2147483647 h 2258"/>
                <a:gd name="T110" fmla="*/ 2147483647 w 1838"/>
                <a:gd name="T111" fmla="*/ 2147483647 h 2258"/>
                <a:gd name="T112" fmla="*/ 2147483647 w 1838"/>
                <a:gd name="T113" fmla="*/ 2147483647 h 2258"/>
                <a:gd name="T114" fmla="*/ 2147483647 w 1838"/>
                <a:gd name="T115" fmla="*/ 2147483647 h 2258"/>
                <a:gd name="T116" fmla="*/ 2147483647 w 1838"/>
                <a:gd name="T117" fmla="*/ 2147483647 h 2258"/>
                <a:gd name="T118" fmla="*/ 2147483647 w 1838"/>
                <a:gd name="T119" fmla="*/ 2147483647 h 225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1838"/>
                <a:gd name="T181" fmla="*/ 0 h 2258"/>
                <a:gd name="T182" fmla="*/ 1838 w 1838"/>
                <a:gd name="T183" fmla="*/ 2258 h 225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1838" h="2258">
                  <a:moveTo>
                    <a:pt x="1838" y="773"/>
                  </a:moveTo>
                  <a:lnTo>
                    <a:pt x="1745" y="708"/>
                  </a:lnTo>
                  <a:lnTo>
                    <a:pt x="1653" y="644"/>
                  </a:lnTo>
                  <a:lnTo>
                    <a:pt x="1560" y="579"/>
                  </a:lnTo>
                  <a:lnTo>
                    <a:pt x="1467" y="515"/>
                  </a:lnTo>
                  <a:lnTo>
                    <a:pt x="1374" y="451"/>
                  </a:lnTo>
                  <a:lnTo>
                    <a:pt x="1281" y="386"/>
                  </a:lnTo>
                  <a:lnTo>
                    <a:pt x="1189" y="322"/>
                  </a:lnTo>
                  <a:lnTo>
                    <a:pt x="1096" y="258"/>
                  </a:lnTo>
                  <a:lnTo>
                    <a:pt x="1003" y="193"/>
                  </a:lnTo>
                  <a:lnTo>
                    <a:pt x="910" y="129"/>
                  </a:lnTo>
                  <a:lnTo>
                    <a:pt x="817" y="64"/>
                  </a:lnTo>
                  <a:lnTo>
                    <a:pt x="725" y="0"/>
                  </a:lnTo>
                  <a:lnTo>
                    <a:pt x="697" y="41"/>
                  </a:lnTo>
                  <a:lnTo>
                    <a:pt x="669" y="82"/>
                  </a:lnTo>
                  <a:lnTo>
                    <a:pt x="642" y="124"/>
                  </a:lnTo>
                  <a:lnTo>
                    <a:pt x="616" y="165"/>
                  </a:lnTo>
                  <a:lnTo>
                    <a:pt x="590" y="208"/>
                  </a:lnTo>
                  <a:lnTo>
                    <a:pt x="564" y="250"/>
                  </a:lnTo>
                  <a:lnTo>
                    <a:pt x="540" y="293"/>
                  </a:lnTo>
                  <a:lnTo>
                    <a:pt x="515" y="336"/>
                  </a:lnTo>
                  <a:lnTo>
                    <a:pt x="491" y="379"/>
                  </a:lnTo>
                  <a:lnTo>
                    <a:pt x="468" y="423"/>
                  </a:lnTo>
                  <a:lnTo>
                    <a:pt x="445" y="467"/>
                  </a:lnTo>
                  <a:lnTo>
                    <a:pt x="423" y="511"/>
                  </a:lnTo>
                  <a:lnTo>
                    <a:pt x="401" y="556"/>
                  </a:lnTo>
                  <a:lnTo>
                    <a:pt x="380" y="601"/>
                  </a:lnTo>
                  <a:lnTo>
                    <a:pt x="359" y="646"/>
                  </a:lnTo>
                  <a:lnTo>
                    <a:pt x="339" y="691"/>
                  </a:lnTo>
                  <a:lnTo>
                    <a:pt x="320" y="736"/>
                  </a:lnTo>
                  <a:lnTo>
                    <a:pt x="301" y="782"/>
                  </a:lnTo>
                  <a:lnTo>
                    <a:pt x="282" y="828"/>
                  </a:lnTo>
                  <a:lnTo>
                    <a:pt x="264" y="874"/>
                  </a:lnTo>
                  <a:lnTo>
                    <a:pt x="247" y="921"/>
                  </a:lnTo>
                  <a:lnTo>
                    <a:pt x="230" y="967"/>
                  </a:lnTo>
                  <a:lnTo>
                    <a:pt x="214" y="1014"/>
                  </a:lnTo>
                  <a:lnTo>
                    <a:pt x="199" y="1061"/>
                  </a:lnTo>
                  <a:lnTo>
                    <a:pt x="183" y="1108"/>
                  </a:lnTo>
                  <a:lnTo>
                    <a:pt x="169" y="1156"/>
                  </a:lnTo>
                  <a:lnTo>
                    <a:pt x="155" y="1203"/>
                  </a:lnTo>
                  <a:lnTo>
                    <a:pt x="142" y="1251"/>
                  </a:lnTo>
                  <a:lnTo>
                    <a:pt x="129" y="1299"/>
                  </a:lnTo>
                  <a:lnTo>
                    <a:pt x="117" y="1347"/>
                  </a:lnTo>
                  <a:lnTo>
                    <a:pt x="106" y="1395"/>
                  </a:lnTo>
                  <a:lnTo>
                    <a:pt x="95" y="1443"/>
                  </a:lnTo>
                  <a:lnTo>
                    <a:pt x="84" y="1492"/>
                  </a:lnTo>
                  <a:lnTo>
                    <a:pt x="75" y="1540"/>
                  </a:lnTo>
                  <a:lnTo>
                    <a:pt x="65" y="1589"/>
                  </a:lnTo>
                  <a:lnTo>
                    <a:pt x="57" y="1638"/>
                  </a:lnTo>
                  <a:lnTo>
                    <a:pt x="49" y="1687"/>
                  </a:lnTo>
                  <a:lnTo>
                    <a:pt x="41" y="1736"/>
                  </a:lnTo>
                  <a:lnTo>
                    <a:pt x="35" y="1785"/>
                  </a:lnTo>
                  <a:lnTo>
                    <a:pt x="28" y="1834"/>
                  </a:lnTo>
                  <a:lnTo>
                    <a:pt x="23" y="1883"/>
                  </a:lnTo>
                  <a:lnTo>
                    <a:pt x="18" y="1932"/>
                  </a:lnTo>
                  <a:lnTo>
                    <a:pt x="13" y="1982"/>
                  </a:lnTo>
                  <a:lnTo>
                    <a:pt x="10" y="2031"/>
                  </a:lnTo>
                  <a:lnTo>
                    <a:pt x="6" y="2080"/>
                  </a:lnTo>
                  <a:lnTo>
                    <a:pt x="4" y="2130"/>
                  </a:lnTo>
                  <a:lnTo>
                    <a:pt x="2" y="2179"/>
                  </a:lnTo>
                  <a:lnTo>
                    <a:pt x="0" y="2229"/>
                  </a:lnTo>
                  <a:lnTo>
                    <a:pt x="113" y="2231"/>
                  </a:lnTo>
                  <a:lnTo>
                    <a:pt x="226" y="2234"/>
                  </a:lnTo>
                  <a:lnTo>
                    <a:pt x="339" y="2236"/>
                  </a:lnTo>
                  <a:lnTo>
                    <a:pt x="452" y="2239"/>
                  </a:lnTo>
                  <a:lnTo>
                    <a:pt x="565" y="2241"/>
                  </a:lnTo>
                  <a:lnTo>
                    <a:pt x="678" y="2243"/>
                  </a:lnTo>
                  <a:lnTo>
                    <a:pt x="791" y="2246"/>
                  </a:lnTo>
                  <a:lnTo>
                    <a:pt x="904" y="2248"/>
                  </a:lnTo>
                  <a:lnTo>
                    <a:pt x="1017" y="2251"/>
                  </a:lnTo>
                  <a:lnTo>
                    <a:pt x="1130" y="2253"/>
                  </a:lnTo>
                  <a:lnTo>
                    <a:pt x="1242" y="2256"/>
                  </a:lnTo>
                  <a:lnTo>
                    <a:pt x="1355" y="2258"/>
                  </a:lnTo>
                  <a:lnTo>
                    <a:pt x="1356" y="2225"/>
                  </a:lnTo>
                  <a:lnTo>
                    <a:pt x="1358" y="2192"/>
                  </a:lnTo>
                  <a:lnTo>
                    <a:pt x="1359" y="2159"/>
                  </a:lnTo>
                  <a:lnTo>
                    <a:pt x="1361" y="2126"/>
                  </a:lnTo>
                  <a:lnTo>
                    <a:pt x="1364" y="2094"/>
                  </a:lnTo>
                  <a:lnTo>
                    <a:pt x="1367" y="2061"/>
                  </a:lnTo>
                  <a:lnTo>
                    <a:pt x="1370" y="2028"/>
                  </a:lnTo>
                  <a:lnTo>
                    <a:pt x="1374" y="1995"/>
                  </a:lnTo>
                  <a:lnTo>
                    <a:pt x="1378" y="1962"/>
                  </a:lnTo>
                  <a:lnTo>
                    <a:pt x="1383" y="1930"/>
                  </a:lnTo>
                  <a:lnTo>
                    <a:pt x="1388" y="1897"/>
                  </a:lnTo>
                  <a:lnTo>
                    <a:pt x="1393" y="1864"/>
                  </a:lnTo>
                  <a:lnTo>
                    <a:pt x="1399" y="1832"/>
                  </a:lnTo>
                  <a:lnTo>
                    <a:pt x="1405" y="1799"/>
                  </a:lnTo>
                  <a:lnTo>
                    <a:pt x="1411" y="1767"/>
                  </a:lnTo>
                  <a:lnTo>
                    <a:pt x="1418" y="1735"/>
                  </a:lnTo>
                  <a:lnTo>
                    <a:pt x="1425" y="1702"/>
                  </a:lnTo>
                  <a:lnTo>
                    <a:pt x="1433" y="1670"/>
                  </a:lnTo>
                  <a:lnTo>
                    <a:pt x="1441" y="1638"/>
                  </a:lnTo>
                  <a:lnTo>
                    <a:pt x="1450" y="1606"/>
                  </a:lnTo>
                  <a:lnTo>
                    <a:pt x="1459" y="1575"/>
                  </a:lnTo>
                  <a:lnTo>
                    <a:pt x="1468" y="1543"/>
                  </a:lnTo>
                  <a:lnTo>
                    <a:pt x="1477" y="1511"/>
                  </a:lnTo>
                  <a:lnTo>
                    <a:pt x="1487" y="1480"/>
                  </a:lnTo>
                  <a:lnTo>
                    <a:pt x="1498" y="1449"/>
                  </a:lnTo>
                  <a:lnTo>
                    <a:pt x="1509" y="1417"/>
                  </a:lnTo>
                  <a:lnTo>
                    <a:pt x="1520" y="1386"/>
                  </a:lnTo>
                  <a:lnTo>
                    <a:pt x="1531" y="1355"/>
                  </a:lnTo>
                  <a:lnTo>
                    <a:pt x="1543" y="1325"/>
                  </a:lnTo>
                  <a:lnTo>
                    <a:pt x="1555" y="1294"/>
                  </a:lnTo>
                  <a:lnTo>
                    <a:pt x="1568" y="1263"/>
                  </a:lnTo>
                  <a:lnTo>
                    <a:pt x="1581" y="1233"/>
                  </a:lnTo>
                  <a:lnTo>
                    <a:pt x="1595" y="1203"/>
                  </a:lnTo>
                  <a:lnTo>
                    <a:pt x="1608" y="1173"/>
                  </a:lnTo>
                  <a:lnTo>
                    <a:pt x="1622" y="1143"/>
                  </a:lnTo>
                  <a:lnTo>
                    <a:pt x="1637" y="1113"/>
                  </a:lnTo>
                  <a:lnTo>
                    <a:pt x="1652" y="1084"/>
                  </a:lnTo>
                  <a:lnTo>
                    <a:pt x="1667" y="1055"/>
                  </a:lnTo>
                  <a:lnTo>
                    <a:pt x="1683" y="1025"/>
                  </a:lnTo>
                  <a:lnTo>
                    <a:pt x="1698" y="996"/>
                  </a:lnTo>
                  <a:lnTo>
                    <a:pt x="1715" y="968"/>
                  </a:lnTo>
                  <a:lnTo>
                    <a:pt x="1731" y="939"/>
                  </a:lnTo>
                  <a:lnTo>
                    <a:pt x="1748" y="911"/>
                  </a:lnTo>
                  <a:lnTo>
                    <a:pt x="1766" y="883"/>
                  </a:lnTo>
                  <a:lnTo>
                    <a:pt x="1783" y="855"/>
                  </a:lnTo>
                  <a:lnTo>
                    <a:pt x="1801" y="827"/>
                  </a:lnTo>
                  <a:lnTo>
                    <a:pt x="1820" y="800"/>
                  </a:lnTo>
                  <a:lnTo>
                    <a:pt x="1838" y="773"/>
                  </a:lnTo>
                </a:path>
              </a:pathLst>
            </a:custGeom>
            <a:solidFill>
              <a:srgbClr val="54E349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635" name="Freeform 383"/>
            <xdr:cNvSpPr>
              <a:spLocks/>
            </xdr:cNvSpPr>
          </xdr:nvSpPr>
          <xdr:spPr bwMode="auto">
            <a:xfrm>
              <a:off x="5185372" y="27293383"/>
              <a:ext cx="1057182" cy="985950"/>
            </a:xfrm>
            <a:custGeom>
              <a:avLst/>
              <a:gdLst>
                <a:gd name="T0" fmla="*/ 2147483647 w 2343"/>
                <a:gd name="T1" fmla="*/ 2147483647 h 2198"/>
                <a:gd name="T2" fmla="*/ 2147483647 w 2343"/>
                <a:gd name="T3" fmla="*/ 2147483647 h 2198"/>
                <a:gd name="T4" fmla="*/ 2147483647 w 2343"/>
                <a:gd name="T5" fmla="*/ 2147483647 h 2198"/>
                <a:gd name="T6" fmla="*/ 2147483647 w 2343"/>
                <a:gd name="T7" fmla="*/ 2147483647 h 2198"/>
                <a:gd name="T8" fmla="*/ 2147483647 w 2343"/>
                <a:gd name="T9" fmla="*/ 2147483647 h 2198"/>
                <a:gd name="T10" fmla="*/ 2147483647 w 2343"/>
                <a:gd name="T11" fmla="*/ 2147483647 h 2198"/>
                <a:gd name="T12" fmla="*/ 2147483647 w 2343"/>
                <a:gd name="T13" fmla="*/ 2147483647 h 2198"/>
                <a:gd name="T14" fmla="*/ 2147483647 w 2343"/>
                <a:gd name="T15" fmla="*/ 2147483647 h 2198"/>
                <a:gd name="T16" fmla="*/ 2147483647 w 2343"/>
                <a:gd name="T17" fmla="*/ 2147483647 h 2198"/>
                <a:gd name="T18" fmla="*/ 2147483647 w 2343"/>
                <a:gd name="T19" fmla="*/ 2147483647 h 2198"/>
                <a:gd name="T20" fmla="*/ 2147483647 w 2343"/>
                <a:gd name="T21" fmla="*/ 2147483647 h 2198"/>
                <a:gd name="T22" fmla="*/ 2147483647 w 2343"/>
                <a:gd name="T23" fmla="*/ 2147483647 h 2198"/>
                <a:gd name="T24" fmla="*/ 2147483647 w 2343"/>
                <a:gd name="T25" fmla="*/ 2147483647 h 2198"/>
                <a:gd name="T26" fmla="*/ 2147483647 w 2343"/>
                <a:gd name="T27" fmla="*/ 2147483647 h 2198"/>
                <a:gd name="T28" fmla="*/ 2147483647 w 2343"/>
                <a:gd name="T29" fmla="*/ 2147483647 h 2198"/>
                <a:gd name="T30" fmla="*/ 2147483647 w 2343"/>
                <a:gd name="T31" fmla="*/ 2147483647 h 2198"/>
                <a:gd name="T32" fmla="*/ 2147483647 w 2343"/>
                <a:gd name="T33" fmla="*/ 2147483647 h 2198"/>
                <a:gd name="T34" fmla="*/ 2147483647 w 2343"/>
                <a:gd name="T35" fmla="*/ 2147483647 h 2198"/>
                <a:gd name="T36" fmla="*/ 2147483647 w 2343"/>
                <a:gd name="T37" fmla="*/ 2147483647 h 2198"/>
                <a:gd name="T38" fmla="*/ 2147483647 w 2343"/>
                <a:gd name="T39" fmla="*/ 2147483647 h 2198"/>
                <a:gd name="T40" fmla="*/ 2147483647 w 2343"/>
                <a:gd name="T41" fmla="*/ 2147483647 h 2198"/>
                <a:gd name="T42" fmla="*/ 2147483647 w 2343"/>
                <a:gd name="T43" fmla="*/ 2147483647 h 2198"/>
                <a:gd name="T44" fmla="*/ 2147483647 w 2343"/>
                <a:gd name="T45" fmla="*/ 2147483647 h 2198"/>
                <a:gd name="T46" fmla="*/ 2147483647 w 2343"/>
                <a:gd name="T47" fmla="*/ 2147483647 h 2198"/>
                <a:gd name="T48" fmla="*/ 2147483647 w 2343"/>
                <a:gd name="T49" fmla="*/ 2147483647 h 2198"/>
                <a:gd name="T50" fmla="*/ 2147483647 w 2343"/>
                <a:gd name="T51" fmla="*/ 2147483647 h 2198"/>
                <a:gd name="T52" fmla="*/ 2147483647 w 2343"/>
                <a:gd name="T53" fmla="*/ 2147483647 h 2198"/>
                <a:gd name="T54" fmla="*/ 2147483647 w 2343"/>
                <a:gd name="T55" fmla="*/ 2147483647 h 2198"/>
                <a:gd name="T56" fmla="*/ 2147483647 w 2343"/>
                <a:gd name="T57" fmla="*/ 2147483647 h 2198"/>
                <a:gd name="T58" fmla="*/ 2147483647 w 2343"/>
                <a:gd name="T59" fmla="*/ 2147483647 h 2198"/>
                <a:gd name="T60" fmla="*/ 2147483647 w 2343"/>
                <a:gd name="T61" fmla="*/ 2147483647 h 2198"/>
                <a:gd name="T62" fmla="*/ 2147483647 w 2343"/>
                <a:gd name="T63" fmla="*/ 2147483647 h 2198"/>
                <a:gd name="T64" fmla="*/ 2147483647 w 2343"/>
                <a:gd name="T65" fmla="*/ 2147483647 h 2198"/>
                <a:gd name="T66" fmla="*/ 2147483647 w 2343"/>
                <a:gd name="T67" fmla="*/ 2147483647 h 2198"/>
                <a:gd name="T68" fmla="*/ 2147483647 w 2343"/>
                <a:gd name="T69" fmla="*/ 2147483647 h 2198"/>
                <a:gd name="T70" fmla="*/ 2147483647 w 2343"/>
                <a:gd name="T71" fmla="*/ 2147483647 h 2198"/>
                <a:gd name="T72" fmla="*/ 2147483647 w 2343"/>
                <a:gd name="T73" fmla="*/ 2147483647 h 2198"/>
                <a:gd name="T74" fmla="*/ 2147483647 w 2343"/>
                <a:gd name="T75" fmla="*/ 2147483647 h 2198"/>
                <a:gd name="T76" fmla="*/ 2147483647 w 2343"/>
                <a:gd name="T77" fmla="*/ 2147483647 h 2198"/>
                <a:gd name="T78" fmla="*/ 2147483647 w 2343"/>
                <a:gd name="T79" fmla="*/ 2147483647 h 2198"/>
                <a:gd name="T80" fmla="*/ 2147483647 w 2343"/>
                <a:gd name="T81" fmla="*/ 2147483647 h 2198"/>
                <a:gd name="T82" fmla="*/ 2147483647 w 2343"/>
                <a:gd name="T83" fmla="*/ 2147483647 h 2198"/>
                <a:gd name="T84" fmla="*/ 2147483647 w 2343"/>
                <a:gd name="T85" fmla="*/ 2147483647 h 2198"/>
                <a:gd name="T86" fmla="*/ 2147483647 w 2343"/>
                <a:gd name="T87" fmla="*/ 2147483647 h 2198"/>
                <a:gd name="T88" fmla="*/ 2147483647 w 2343"/>
                <a:gd name="T89" fmla="*/ 2147483647 h 2198"/>
                <a:gd name="T90" fmla="*/ 2147483647 w 2343"/>
                <a:gd name="T91" fmla="*/ 2147483647 h 2198"/>
                <a:gd name="T92" fmla="*/ 2147483647 w 2343"/>
                <a:gd name="T93" fmla="*/ 2147483647 h 2198"/>
                <a:gd name="T94" fmla="*/ 2147483647 w 2343"/>
                <a:gd name="T95" fmla="*/ 2147483647 h 2198"/>
                <a:gd name="T96" fmla="*/ 2147483647 w 2343"/>
                <a:gd name="T97" fmla="*/ 2147483647 h 2198"/>
                <a:gd name="T98" fmla="*/ 2147483647 w 2343"/>
                <a:gd name="T99" fmla="*/ 2147483647 h 2198"/>
                <a:gd name="T100" fmla="*/ 2147483647 w 2343"/>
                <a:gd name="T101" fmla="*/ 2147483647 h 2198"/>
                <a:gd name="T102" fmla="*/ 2147483647 w 2343"/>
                <a:gd name="T103" fmla="*/ 2147483647 h 2198"/>
                <a:gd name="T104" fmla="*/ 2147483647 w 2343"/>
                <a:gd name="T105" fmla="*/ 2147483647 h 2198"/>
                <a:gd name="T106" fmla="*/ 2147483647 w 2343"/>
                <a:gd name="T107" fmla="*/ 2147483647 h 2198"/>
                <a:gd name="T108" fmla="*/ 2147483647 w 2343"/>
                <a:gd name="T109" fmla="*/ 2147483647 h 2198"/>
                <a:gd name="T110" fmla="*/ 2147483647 w 2343"/>
                <a:gd name="T111" fmla="*/ 2147483647 h 2198"/>
                <a:gd name="T112" fmla="*/ 2147483647 w 2343"/>
                <a:gd name="T113" fmla="*/ 2147483647 h 2198"/>
                <a:gd name="T114" fmla="*/ 2147483647 w 2343"/>
                <a:gd name="T115" fmla="*/ 2147483647 h 2198"/>
                <a:gd name="T116" fmla="*/ 2147483647 w 2343"/>
                <a:gd name="T117" fmla="*/ 2147483647 h 2198"/>
                <a:gd name="T118" fmla="*/ 2147483647 w 2343"/>
                <a:gd name="T119" fmla="*/ 2147483647 h 219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2343"/>
                <a:gd name="T181" fmla="*/ 0 h 2198"/>
                <a:gd name="T182" fmla="*/ 2343 w 2343"/>
                <a:gd name="T183" fmla="*/ 2198 h 219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2343" h="2198">
                  <a:moveTo>
                    <a:pt x="2343" y="1280"/>
                  </a:moveTo>
                  <a:lnTo>
                    <a:pt x="2305" y="1173"/>
                  </a:lnTo>
                  <a:lnTo>
                    <a:pt x="2268" y="1066"/>
                  </a:lnTo>
                  <a:lnTo>
                    <a:pt x="2231" y="960"/>
                  </a:lnTo>
                  <a:lnTo>
                    <a:pt x="2194" y="853"/>
                  </a:lnTo>
                  <a:lnTo>
                    <a:pt x="2156" y="747"/>
                  </a:lnTo>
                  <a:lnTo>
                    <a:pt x="2119" y="640"/>
                  </a:lnTo>
                  <a:lnTo>
                    <a:pt x="2082" y="533"/>
                  </a:lnTo>
                  <a:lnTo>
                    <a:pt x="2045" y="427"/>
                  </a:lnTo>
                  <a:lnTo>
                    <a:pt x="2007" y="320"/>
                  </a:lnTo>
                  <a:lnTo>
                    <a:pt x="1970" y="213"/>
                  </a:lnTo>
                  <a:lnTo>
                    <a:pt x="1933" y="107"/>
                  </a:lnTo>
                  <a:lnTo>
                    <a:pt x="1896" y="0"/>
                  </a:lnTo>
                  <a:lnTo>
                    <a:pt x="1849" y="17"/>
                  </a:lnTo>
                  <a:lnTo>
                    <a:pt x="1803" y="34"/>
                  </a:lnTo>
                  <a:lnTo>
                    <a:pt x="1757" y="52"/>
                  </a:lnTo>
                  <a:lnTo>
                    <a:pt x="1711" y="70"/>
                  </a:lnTo>
                  <a:lnTo>
                    <a:pt x="1665" y="89"/>
                  </a:lnTo>
                  <a:lnTo>
                    <a:pt x="1619" y="108"/>
                  </a:lnTo>
                  <a:lnTo>
                    <a:pt x="1574" y="128"/>
                  </a:lnTo>
                  <a:lnTo>
                    <a:pt x="1529" y="149"/>
                  </a:lnTo>
                  <a:lnTo>
                    <a:pt x="1484" y="170"/>
                  </a:lnTo>
                  <a:lnTo>
                    <a:pt x="1439" y="192"/>
                  </a:lnTo>
                  <a:lnTo>
                    <a:pt x="1395" y="214"/>
                  </a:lnTo>
                  <a:lnTo>
                    <a:pt x="1351" y="236"/>
                  </a:lnTo>
                  <a:lnTo>
                    <a:pt x="1307" y="260"/>
                  </a:lnTo>
                  <a:lnTo>
                    <a:pt x="1264" y="283"/>
                  </a:lnTo>
                  <a:lnTo>
                    <a:pt x="1221" y="308"/>
                  </a:lnTo>
                  <a:lnTo>
                    <a:pt x="1178" y="333"/>
                  </a:lnTo>
                  <a:lnTo>
                    <a:pt x="1135" y="358"/>
                  </a:lnTo>
                  <a:lnTo>
                    <a:pt x="1093" y="384"/>
                  </a:lnTo>
                  <a:lnTo>
                    <a:pt x="1051" y="410"/>
                  </a:lnTo>
                  <a:lnTo>
                    <a:pt x="1009" y="437"/>
                  </a:lnTo>
                  <a:lnTo>
                    <a:pt x="968" y="464"/>
                  </a:lnTo>
                  <a:lnTo>
                    <a:pt x="927" y="492"/>
                  </a:lnTo>
                  <a:lnTo>
                    <a:pt x="887" y="520"/>
                  </a:lnTo>
                  <a:lnTo>
                    <a:pt x="846" y="549"/>
                  </a:lnTo>
                  <a:lnTo>
                    <a:pt x="807" y="579"/>
                  </a:lnTo>
                  <a:lnTo>
                    <a:pt x="767" y="609"/>
                  </a:lnTo>
                  <a:lnTo>
                    <a:pt x="728" y="639"/>
                  </a:lnTo>
                  <a:lnTo>
                    <a:pt x="689" y="670"/>
                  </a:lnTo>
                  <a:lnTo>
                    <a:pt x="651" y="701"/>
                  </a:lnTo>
                  <a:lnTo>
                    <a:pt x="613" y="733"/>
                  </a:lnTo>
                  <a:lnTo>
                    <a:pt x="575" y="765"/>
                  </a:lnTo>
                  <a:lnTo>
                    <a:pt x="538" y="797"/>
                  </a:lnTo>
                  <a:lnTo>
                    <a:pt x="501" y="831"/>
                  </a:lnTo>
                  <a:lnTo>
                    <a:pt x="465" y="864"/>
                  </a:lnTo>
                  <a:lnTo>
                    <a:pt x="428" y="898"/>
                  </a:lnTo>
                  <a:lnTo>
                    <a:pt x="393" y="933"/>
                  </a:lnTo>
                  <a:lnTo>
                    <a:pt x="358" y="967"/>
                  </a:lnTo>
                  <a:lnTo>
                    <a:pt x="323" y="1003"/>
                  </a:lnTo>
                  <a:lnTo>
                    <a:pt x="289" y="1038"/>
                  </a:lnTo>
                  <a:lnTo>
                    <a:pt x="255" y="1075"/>
                  </a:lnTo>
                  <a:lnTo>
                    <a:pt x="221" y="1111"/>
                  </a:lnTo>
                  <a:lnTo>
                    <a:pt x="188" y="1148"/>
                  </a:lnTo>
                  <a:lnTo>
                    <a:pt x="156" y="1185"/>
                  </a:lnTo>
                  <a:lnTo>
                    <a:pt x="124" y="1223"/>
                  </a:lnTo>
                  <a:lnTo>
                    <a:pt x="92" y="1261"/>
                  </a:lnTo>
                  <a:lnTo>
                    <a:pt x="61" y="1300"/>
                  </a:lnTo>
                  <a:lnTo>
                    <a:pt x="30" y="1338"/>
                  </a:lnTo>
                  <a:lnTo>
                    <a:pt x="0" y="1378"/>
                  </a:lnTo>
                  <a:lnTo>
                    <a:pt x="90" y="1446"/>
                  </a:lnTo>
                  <a:lnTo>
                    <a:pt x="180" y="1514"/>
                  </a:lnTo>
                  <a:lnTo>
                    <a:pt x="270" y="1583"/>
                  </a:lnTo>
                  <a:lnTo>
                    <a:pt x="359" y="1651"/>
                  </a:lnTo>
                  <a:lnTo>
                    <a:pt x="449" y="1719"/>
                  </a:lnTo>
                  <a:lnTo>
                    <a:pt x="539" y="1788"/>
                  </a:lnTo>
                  <a:lnTo>
                    <a:pt x="629" y="1856"/>
                  </a:lnTo>
                  <a:lnTo>
                    <a:pt x="719" y="1924"/>
                  </a:lnTo>
                  <a:lnTo>
                    <a:pt x="809" y="1993"/>
                  </a:lnTo>
                  <a:lnTo>
                    <a:pt x="899" y="2061"/>
                  </a:lnTo>
                  <a:lnTo>
                    <a:pt x="989" y="2130"/>
                  </a:lnTo>
                  <a:lnTo>
                    <a:pt x="1079" y="2198"/>
                  </a:lnTo>
                  <a:lnTo>
                    <a:pt x="1099" y="2172"/>
                  </a:lnTo>
                  <a:lnTo>
                    <a:pt x="1119" y="2146"/>
                  </a:lnTo>
                  <a:lnTo>
                    <a:pt x="1140" y="2120"/>
                  </a:lnTo>
                  <a:lnTo>
                    <a:pt x="1161" y="2095"/>
                  </a:lnTo>
                  <a:lnTo>
                    <a:pt x="1182" y="2070"/>
                  </a:lnTo>
                  <a:lnTo>
                    <a:pt x="1204" y="2045"/>
                  </a:lnTo>
                  <a:lnTo>
                    <a:pt x="1226" y="2020"/>
                  </a:lnTo>
                  <a:lnTo>
                    <a:pt x="1248" y="1996"/>
                  </a:lnTo>
                  <a:lnTo>
                    <a:pt x="1271" y="1972"/>
                  </a:lnTo>
                  <a:lnTo>
                    <a:pt x="1294" y="1948"/>
                  </a:lnTo>
                  <a:lnTo>
                    <a:pt x="1317" y="1924"/>
                  </a:lnTo>
                  <a:lnTo>
                    <a:pt x="1341" y="1901"/>
                  </a:lnTo>
                  <a:lnTo>
                    <a:pt x="1364" y="1878"/>
                  </a:lnTo>
                  <a:lnTo>
                    <a:pt x="1388" y="1856"/>
                  </a:lnTo>
                  <a:lnTo>
                    <a:pt x="1413" y="1833"/>
                  </a:lnTo>
                  <a:lnTo>
                    <a:pt x="1437" y="1811"/>
                  </a:lnTo>
                  <a:lnTo>
                    <a:pt x="1462" y="1789"/>
                  </a:lnTo>
                  <a:lnTo>
                    <a:pt x="1487" y="1768"/>
                  </a:lnTo>
                  <a:lnTo>
                    <a:pt x="1513" y="1747"/>
                  </a:lnTo>
                  <a:lnTo>
                    <a:pt x="1538" y="1726"/>
                  </a:lnTo>
                  <a:lnTo>
                    <a:pt x="1564" y="1705"/>
                  </a:lnTo>
                  <a:lnTo>
                    <a:pt x="1590" y="1685"/>
                  </a:lnTo>
                  <a:lnTo>
                    <a:pt x="1616" y="1665"/>
                  </a:lnTo>
                  <a:lnTo>
                    <a:pt x="1643" y="1646"/>
                  </a:lnTo>
                  <a:lnTo>
                    <a:pt x="1670" y="1626"/>
                  </a:lnTo>
                  <a:lnTo>
                    <a:pt x="1697" y="1608"/>
                  </a:lnTo>
                  <a:lnTo>
                    <a:pt x="1724" y="1589"/>
                  </a:lnTo>
                  <a:lnTo>
                    <a:pt x="1752" y="1571"/>
                  </a:lnTo>
                  <a:lnTo>
                    <a:pt x="1779" y="1553"/>
                  </a:lnTo>
                  <a:lnTo>
                    <a:pt x="1807" y="1535"/>
                  </a:lnTo>
                  <a:lnTo>
                    <a:pt x="1836" y="1518"/>
                  </a:lnTo>
                  <a:lnTo>
                    <a:pt x="1864" y="1501"/>
                  </a:lnTo>
                  <a:lnTo>
                    <a:pt x="1892" y="1485"/>
                  </a:lnTo>
                  <a:lnTo>
                    <a:pt x="1921" y="1468"/>
                  </a:lnTo>
                  <a:lnTo>
                    <a:pt x="1950" y="1453"/>
                  </a:lnTo>
                  <a:lnTo>
                    <a:pt x="1979" y="1437"/>
                  </a:lnTo>
                  <a:lnTo>
                    <a:pt x="2009" y="1422"/>
                  </a:lnTo>
                  <a:lnTo>
                    <a:pt x="2038" y="1407"/>
                  </a:lnTo>
                  <a:lnTo>
                    <a:pt x="2068" y="1393"/>
                  </a:lnTo>
                  <a:lnTo>
                    <a:pt x="2098" y="1379"/>
                  </a:lnTo>
                  <a:lnTo>
                    <a:pt x="2128" y="1365"/>
                  </a:lnTo>
                  <a:lnTo>
                    <a:pt x="2158" y="1352"/>
                  </a:lnTo>
                  <a:lnTo>
                    <a:pt x="2189" y="1339"/>
                  </a:lnTo>
                  <a:lnTo>
                    <a:pt x="2219" y="1326"/>
                  </a:lnTo>
                  <a:lnTo>
                    <a:pt x="2250" y="1314"/>
                  </a:lnTo>
                  <a:lnTo>
                    <a:pt x="2281" y="1302"/>
                  </a:lnTo>
                  <a:lnTo>
                    <a:pt x="2311" y="1291"/>
                  </a:lnTo>
                  <a:lnTo>
                    <a:pt x="2343" y="1280"/>
                  </a:lnTo>
                </a:path>
              </a:pathLst>
            </a:custGeom>
            <a:solidFill>
              <a:srgbClr val="FFFF57"/>
            </a:solidFill>
            <a:ln w="25400">
              <a:solidFill>
                <a:srgbClr val="262626"/>
              </a:solidFill>
              <a:prstDash val="solid"/>
              <a:round/>
              <a:headEnd/>
              <a:tailEnd/>
            </a:ln>
          </xdr:spPr>
        </xdr:sp>
      </xdr:grpSp>
      <xdr:graphicFrame macro="">
        <xdr:nvGraphicFramePr>
          <xdr:cNvPr id="619" name="Chart 2"/>
          <xdr:cNvGraphicFramePr>
            <a:graphicFrameLocks/>
          </xdr:cNvGraphicFramePr>
        </xdr:nvGraphicFramePr>
        <xdr:xfrm>
          <a:off x="4621934" y="26657695"/>
          <a:ext cx="4048778" cy="27224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sp macro="" textlink="'Example Dashboard Conf Page'!J80">
        <xdr:nvSpPr>
          <xdr:cNvPr id="620" name="TextBox 619"/>
          <xdr:cNvSpPr txBox="1"/>
        </xdr:nvSpPr>
        <xdr:spPr bwMode="auto">
          <a:xfrm>
            <a:off x="4868002" y="29462100"/>
            <a:ext cx="3572681" cy="4287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0AD9018C-CADD-46D8-A9B4-B84B3AAB2B81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1,000,000 Widgets / Day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Example Dashboard Conf Page'!J78">
        <xdr:nvSpPr>
          <xdr:cNvPr id="621" name="TextBox 620"/>
          <xdr:cNvSpPr txBox="1"/>
        </xdr:nvSpPr>
        <xdr:spPr bwMode="auto">
          <a:xfrm>
            <a:off x="5000850" y="26213303"/>
            <a:ext cx="3285628" cy="847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6DA997C-8F28-4153-8355-37324AB952E3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Daily Widget Production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I59">
        <xdr:nvSpPr>
          <xdr:cNvPr id="622" name="TextBox 621"/>
          <xdr:cNvSpPr txBox="1"/>
        </xdr:nvSpPr>
        <xdr:spPr bwMode="auto">
          <a:xfrm>
            <a:off x="5344837" y="28833300"/>
            <a:ext cx="543257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B096E9B7-D102-4D20-82CE-E983F19D6CBF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62">
        <xdr:nvSpPr>
          <xdr:cNvPr id="623" name="TextBox 622"/>
          <xdr:cNvSpPr txBox="1"/>
        </xdr:nvSpPr>
        <xdr:spPr bwMode="auto">
          <a:xfrm>
            <a:off x="5544106" y="28290247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0E0C158-89C1-48AC-B63E-4F006BB642CC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63">
        <xdr:nvSpPr>
          <xdr:cNvPr id="624" name="TextBox 623"/>
          <xdr:cNvSpPr txBox="1"/>
        </xdr:nvSpPr>
        <xdr:spPr bwMode="auto">
          <a:xfrm>
            <a:off x="6039918" y="27890101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2B2AD66F-2512-44DB-A31B-098265CF191D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20.0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64">
        <xdr:nvSpPr>
          <xdr:cNvPr id="625" name="TextBox 624"/>
          <xdr:cNvSpPr txBox="1"/>
        </xdr:nvSpPr>
        <xdr:spPr bwMode="auto">
          <a:xfrm>
            <a:off x="6687554" y="27899629"/>
            <a:ext cx="56223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A621020-9E22-43EC-81F8-F8C0D1309DBC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30.0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65">
        <xdr:nvSpPr>
          <xdr:cNvPr id="626" name="TextBox 625"/>
          <xdr:cNvSpPr txBox="1"/>
        </xdr:nvSpPr>
        <xdr:spPr bwMode="auto">
          <a:xfrm>
            <a:off x="7173878" y="28299774"/>
            <a:ext cx="552746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DA3A69BD-8BEB-45E7-8DDB-0082AE1CE3BE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40.0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I60">
        <xdr:nvSpPr>
          <xdr:cNvPr id="627" name="TextBox 626"/>
          <xdr:cNvSpPr txBox="1"/>
        </xdr:nvSpPr>
        <xdr:spPr bwMode="auto">
          <a:xfrm>
            <a:off x="7344681" y="28833300"/>
            <a:ext cx="562235" cy="2762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F1609D9-0BA4-4B1B-9565-AEF14FC1FA5C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50.0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grpSp>
        <xdr:nvGrpSpPr>
          <xdr:cNvPr id="628" name="Group 28"/>
          <xdr:cNvGrpSpPr>
            <a:grpSpLocks/>
          </xdr:cNvGrpSpPr>
        </xdr:nvGrpSpPr>
        <xdr:grpSpPr bwMode="auto">
          <a:xfrm>
            <a:off x="6118003" y="28457067"/>
            <a:ext cx="1046874" cy="951679"/>
            <a:chOff x="1990724" y="3124200"/>
            <a:chExt cx="1038225" cy="942975"/>
          </a:xfrm>
        </xdr:grpSpPr>
        <xdr:sp macro="" textlink="">
          <xdr:nvSpPr>
            <xdr:cNvPr id="629" name="Oval 628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I61">
          <xdr:nvSpPr>
            <xdr:cNvPr id="630" name="TextBox 629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E5F40006-FC22-4671-92C8-90028E7BE2AF}" type="TxLink">
                <a:rPr lang="en-US" sz="3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46.1</a:t>
              </a:fld>
              <a:endParaRPr lang="en-US" sz="3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</xdr:row>
      <xdr:rowOff>133350</xdr:rowOff>
    </xdr:from>
    <xdr:to>
      <xdr:col>16</xdr:col>
      <xdr:colOff>276225</xdr:colOff>
      <xdr:row>4</xdr:row>
      <xdr:rowOff>142875</xdr:rowOff>
    </xdr:to>
    <xdr:grpSp>
      <xdr:nvGrpSpPr>
        <xdr:cNvPr id="1148" name="Group 4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9210675" y="828675"/>
          <a:ext cx="1400175" cy="266700"/>
          <a:chOff x="8433288" y="227136"/>
          <a:chExt cx="1399443" cy="271096"/>
        </a:xfrm>
      </xdr:grpSpPr>
      <xdr:sp macro="" textlink="">
        <xdr:nvSpPr>
          <xdr:cNvPr id="3" name="Rounded Rectangle 2"/>
          <xdr:cNvSpPr/>
        </xdr:nvSpPr>
        <xdr:spPr>
          <a:xfrm>
            <a:off x="8433288" y="227136"/>
            <a:ext cx="1399443" cy="27109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accent5">
                  <a:lumMod val="40000"/>
                  <a:lumOff val="60000"/>
                </a:scheme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16200000" scaled="0"/>
            <a:tileRect/>
          </a:gradFill>
          <a:ln w="158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</xdr:cNvPr>
          <xdr:cNvSpPr txBox="1"/>
        </xdr:nvSpPr>
        <xdr:spPr>
          <a:xfrm>
            <a:off x="8509448" y="265864"/>
            <a:ext cx="1275683" cy="2033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100" b="1">
                <a:solidFill>
                  <a:schemeClr val="accent5">
                    <a:lumMod val="50000"/>
                  </a:schemeClr>
                </a:solidFill>
              </a:rPr>
              <a:t>PURCHASE</a:t>
            </a:r>
          </a:p>
        </xdr:txBody>
      </xdr:sp>
    </xdr:grpSp>
    <xdr:clientData/>
  </xdr:twoCellAnchor>
  <xdr:twoCellAnchor>
    <xdr:from>
      <xdr:col>15</xdr:col>
      <xdr:colOff>38100</xdr:colOff>
      <xdr:row>4</xdr:row>
      <xdr:rowOff>180975</xdr:rowOff>
    </xdr:from>
    <xdr:to>
      <xdr:col>16</xdr:col>
      <xdr:colOff>266700</xdr:colOff>
      <xdr:row>5</xdr:row>
      <xdr:rowOff>200025</xdr:rowOff>
    </xdr:to>
    <xdr:grpSp>
      <xdr:nvGrpSpPr>
        <xdr:cNvPr id="1149" name="Group 9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9201150" y="1133475"/>
          <a:ext cx="1400175" cy="276225"/>
          <a:chOff x="8433288" y="227136"/>
          <a:chExt cx="1399443" cy="271096"/>
        </a:xfrm>
      </xdr:grpSpPr>
      <xdr:sp macro="" textlink="">
        <xdr:nvSpPr>
          <xdr:cNvPr id="11" name="Rounded Rectangle 10"/>
          <xdr:cNvSpPr/>
        </xdr:nvSpPr>
        <xdr:spPr>
          <a:xfrm>
            <a:off x="8433288" y="227136"/>
            <a:ext cx="1399443" cy="27109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accent5">
                  <a:lumMod val="40000"/>
                  <a:lumOff val="60000"/>
                </a:scheme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16200000" scaled="0"/>
            <a:tileRect/>
          </a:gradFill>
          <a:ln w="158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8509448" y="264529"/>
            <a:ext cx="1275683" cy="2056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100" b="1">
                <a:solidFill>
                  <a:schemeClr val="accent5">
                    <a:lumMod val="50000"/>
                  </a:schemeClr>
                </a:solidFill>
              </a:rPr>
              <a:t>REGISTER</a:t>
            </a:r>
          </a:p>
        </xdr:txBody>
      </xdr:sp>
    </xdr:grpSp>
    <xdr:clientData/>
  </xdr:twoCellAnchor>
  <xdr:twoCellAnchor>
    <xdr:from>
      <xdr:col>15</xdr:col>
      <xdr:colOff>47625</xdr:colOff>
      <xdr:row>5</xdr:row>
      <xdr:rowOff>238125</xdr:rowOff>
    </xdr:from>
    <xdr:to>
      <xdr:col>16</xdr:col>
      <xdr:colOff>276225</xdr:colOff>
      <xdr:row>6</xdr:row>
      <xdr:rowOff>247650</xdr:rowOff>
    </xdr:to>
    <xdr:grpSp>
      <xdr:nvGrpSpPr>
        <xdr:cNvPr id="1150" name="Group 12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9210675" y="1447800"/>
          <a:ext cx="1400175" cy="266700"/>
          <a:chOff x="8433288" y="227136"/>
          <a:chExt cx="1399443" cy="271096"/>
        </a:xfrm>
      </xdr:grpSpPr>
      <xdr:sp macro="" textlink="">
        <xdr:nvSpPr>
          <xdr:cNvPr id="14" name="Rounded Rectangle 13"/>
          <xdr:cNvSpPr/>
        </xdr:nvSpPr>
        <xdr:spPr>
          <a:xfrm>
            <a:off x="8433288" y="227136"/>
            <a:ext cx="1399443" cy="27109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accent5">
                  <a:lumMod val="40000"/>
                  <a:lumOff val="60000"/>
                </a:scheme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16200000" scaled="0"/>
            <a:tileRect/>
          </a:gradFill>
          <a:ln w="158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5" name="TextBox 14">
            <a:hlinkClick xmlns:r="http://schemas.openxmlformats.org/officeDocument/2006/relationships" r:id="rId2"/>
          </xdr:cNvPr>
          <xdr:cNvSpPr txBox="1"/>
        </xdr:nvSpPr>
        <xdr:spPr>
          <a:xfrm>
            <a:off x="8509448" y="265864"/>
            <a:ext cx="1275683" cy="2033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100" b="1">
                <a:solidFill>
                  <a:schemeClr val="accent5">
                    <a:lumMod val="50000"/>
                  </a:schemeClr>
                </a:solidFill>
              </a:rPr>
              <a:t>USER</a:t>
            </a:r>
            <a:r>
              <a:rPr lang="en-US" sz="1100" b="1" baseline="0">
                <a:solidFill>
                  <a:schemeClr val="accent5">
                    <a:lumMod val="50000"/>
                  </a:schemeClr>
                </a:solidFill>
              </a:rPr>
              <a:t> FORUM</a:t>
            </a:r>
            <a:endParaRPr lang="en-US" sz="1100" b="1">
              <a:solidFill>
                <a:schemeClr val="accent5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276225</xdr:colOff>
      <xdr:row>0</xdr:row>
      <xdr:rowOff>95250</xdr:rowOff>
    </xdr:from>
    <xdr:to>
      <xdr:col>16</xdr:col>
      <xdr:colOff>304800</xdr:colOff>
      <xdr:row>1</xdr:row>
      <xdr:rowOff>209550</xdr:rowOff>
    </xdr:to>
    <xdr:grpSp>
      <xdr:nvGrpSpPr>
        <xdr:cNvPr id="1151" name="Group 12"/>
        <xdr:cNvGrpSpPr>
          <a:grpSpLocks/>
        </xdr:cNvGrpSpPr>
      </xdr:nvGrpSpPr>
      <xdr:grpSpPr bwMode="auto">
        <a:xfrm>
          <a:off x="7610475" y="95250"/>
          <a:ext cx="3028950" cy="295275"/>
          <a:chOff x="7629525" y="53489"/>
          <a:chExt cx="3024555" cy="298936"/>
        </a:xfrm>
      </xdr:grpSpPr>
      <xdr:sp macro="" textlink="">
        <xdr:nvSpPr>
          <xdr:cNvPr id="17" name="Rounded Rectangle 16"/>
          <xdr:cNvSpPr/>
        </xdr:nvSpPr>
        <xdr:spPr>
          <a:xfrm>
            <a:off x="7629525" y="53489"/>
            <a:ext cx="3024555" cy="29893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tx1">
                  <a:lumMod val="65000"/>
                  <a:lumOff val="35000"/>
                </a:schemeClr>
              </a:gs>
              <a:gs pos="40000">
                <a:schemeClr val="tx1">
                  <a:lumMod val="65000"/>
                  <a:lumOff val="35000"/>
                </a:schemeClr>
              </a:gs>
              <a:gs pos="100000">
                <a:schemeClr val="bg1">
                  <a:lumMod val="85000"/>
                </a:schemeClr>
              </a:gs>
            </a:gsLst>
            <a:lin ang="16200000" scaled="0"/>
            <a:tileRect/>
          </a:gradFill>
          <a:ln w="158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8" name="TextBox 17">
            <a:hlinkClick xmlns:r="http://schemas.openxmlformats.org/officeDocument/2006/relationships" r:id="rId3"/>
          </xdr:cNvPr>
          <xdr:cNvSpPr txBox="1"/>
        </xdr:nvSpPr>
        <xdr:spPr>
          <a:xfrm>
            <a:off x="7677081" y="63132"/>
            <a:ext cx="2929443" cy="2410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14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© </a:t>
            </a:r>
            <a:r>
              <a:rPr lang="fr-FR" sz="11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11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www.ExcelDashboardWidgets.com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C27"/>
  <sheetViews>
    <sheetView tabSelected="1" zoomScale="70" zoomScaleNormal="70" workbookViewId="0">
      <selection activeCell="AA12" sqref="AA12"/>
    </sheetView>
  </sheetViews>
  <sheetFormatPr defaultColWidth="9.1796875" defaultRowHeight="14.5" x14ac:dyDescent="0.35"/>
  <cols>
    <col min="1" max="1" width="9.1796875" style="20"/>
    <col min="2" max="2" width="9.1796875" style="21"/>
    <col min="3" max="3" width="12" style="21" bestFit="1" customWidth="1"/>
    <col min="4" max="4" width="12" style="20" bestFit="1" customWidth="1"/>
    <col min="5" max="21" width="9.1796875" style="20"/>
    <col min="22" max="22" width="3" style="20" customWidth="1"/>
    <col min="23" max="16384" width="9.1796875" style="20"/>
  </cols>
  <sheetData>
    <row r="1" spans="1:29" ht="49.5" customHeight="1" x14ac:dyDescent="0.6">
      <c r="C1" s="29" t="s">
        <v>27</v>
      </c>
      <c r="D1" s="30"/>
      <c r="E1" s="30"/>
      <c r="F1" s="30"/>
      <c r="G1" s="30"/>
      <c r="H1" s="30"/>
      <c r="I1" s="30"/>
      <c r="J1" s="30"/>
      <c r="K1" s="30"/>
    </row>
    <row r="6" spans="1:29" ht="15" x14ac:dyDescent="0.25">
      <c r="A6" s="21"/>
    </row>
    <row r="7" spans="1:29" ht="15" x14ac:dyDescent="0.25">
      <c r="A7" s="21"/>
    </row>
    <row r="8" spans="1:29" ht="15" x14ac:dyDescent="0.25">
      <c r="A8" s="21"/>
    </row>
    <row r="9" spans="1:29" ht="15" x14ac:dyDescent="0.25">
      <c r="AC9" s="22"/>
    </row>
    <row r="27" spans="4:4" ht="39" x14ac:dyDescent="0.6">
      <c r="D27" s="23"/>
    </row>
  </sheetData>
  <sheetProtection password="C27A" sheet="1" objects="1" scenarios="1"/>
  <printOptions horizontalCentered="1"/>
  <pageMargins left="0.31496062992125984" right="0.27559055118110237" top="0.32" bottom="0.25" header="0.24" footer="0.31496062992125984"/>
  <pageSetup paperSize="9" scale="3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T88"/>
  <sheetViews>
    <sheetView zoomScaleNormal="100" workbookViewId="0">
      <selection activeCell="F24" sqref="F24"/>
    </sheetView>
  </sheetViews>
  <sheetFormatPr defaultColWidth="9.1796875" defaultRowHeight="14" x14ac:dyDescent="0.3"/>
  <cols>
    <col min="1" max="2" width="1.7265625" style="1" customWidth="1"/>
    <col min="3" max="3" width="9.1796875" style="1"/>
    <col min="4" max="4" width="7.54296875" style="1" customWidth="1"/>
    <col min="5" max="5" width="9.1796875" style="11"/>
    <col min="6" max="6" width="26.26953125" style="1" customWidth="1"/>
    <col min="7" max="7" width="4.7265625" style="1" customWidth="1"/>
    <col min="8" max="10" width="9.1796875" style="1"/>
    <col min="11" max="11" width="17.7265625" style="1" customWidth="1"/>
    <col min="12" max="12" width="4.54296875" style="1" customWidth="1"/>
    <col min="13" max="15" width="9.1796875" style="1"/>
    <col min="16" max="16" width="17.54296875" style="1" customWidth="1"/>
    <col min="17" max="17" width="5.1796875" style="1" customWidth="1"/>
    <col min="18" max="18" width="2.453125" style="1" customWidth="1"/>
    <col min="19" max="16384" width="9.1796875" style="1"/>
  </cols>
  <sheetData>
    <row r="1" spans="1:20" ht="14.25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0.2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20.25" x14ac:dyDescent="0.3">
      <c r="A3" s="2"/>
      <c r="B3" s="36"/>
      <c r="C3" s="37" t="s">
        <v>36</v>
      </c>
      <c r="D3" s="32"/>
      <c r="E3" s="32"/>
      <c r="F3" s="38"/>
      <c r="G3" s="38"/>
      <c r="H3" s="38"/>
      <c r="I3" s="38"/>
      <c r="J3" s="38"/>
      <c r="K3" s="38"/>
      <c r="L3" s="38"/>
      <c r="M3" s="38"/>
      <c r="N3" s="32"/>
      <c r="O3" s="32"/>
      <c r="P3" s="32"/>
      <c r="Q3" s="32"/>
      <c r="R3" s="33"/>
      <c r="S3" s="33"/>
      <c r="T3" s="34"/>
    </row>
    <row r="4" spans="1:20" ht="20.25" x14ac:dyDescent="0.3">
      <c r="A4" s="2"/>
      <c r="B4" s="31"/>
      <c r="C4" s="35" t="s">
        <v>28</v>
      </c>
      <c r="D4" s="32"/>
      <c r="E4" s="32"/>
      <c r="F4" s="30"/>
      <c r="G4" s="30"/>
      <c r="H4" s="30"/>
      <c r="I4" s="30"/>
      <c r="J4" s="30"/>
      <c r="K4" s="30"/>
      <c r="L4" s="30"/>
      <c r="M4" s="30"/>
      <c r="N4" s="32"/>
      <c r="O4" s="32"/>
      <c r="P4" s="32"/>
      <c r="Q4" s="32"/>
      <c r="R4" s="33"/>
      <c r="S4" s="33"/>
      <c r="T4" s="34"/>
    </row>
    <row r="5" spans="1:20" ht="20.25" x14ac:dyDescent="0.3">
      <c r="A5" s="2"/>
      <c r="B5" s="31"/>
      <c r="C5" s="35" t="s">
        <v>31</v>
      </c>
      <c r="D5" s="32"/>
      <c r="E5" s="32"/>
      <c r="F5" s="30"/>
      <c r="G5" s="30"/>
      <c r="H5" s="30"/>
      <c r="I5" s="30"/>
      <c r="J5" s="30"/>
      <c r="K5" s="30"/>
      <c r="L5" s="30"/>
      <c r="M5" s="30"/>
      <c r="N5" s="32"/>
      <c r="O5" s="32"/>
      <c r="P5" s="32"/>
      <c r="Q5" s="32"/>
      <c r="R5" s="33"/>
      <c r="S5" s="33"/>
      <c r="T5" s="34"/>
    </row>
    <row r="6" spans="1:20" ht="20.25" x14ac:dyDescent="0.3">
      <c r="A6" s="2"/>
      <c r="B6" s="31"/>
      <c r="C6" s="35" t="s">
        <v>35</v>
      </c>
      <c r="D6" s="32"/>
      <c r="E6" s="32"/>
      <c r="F6" s="30"/>
      <c r="G6" s="30"/>
      <c r="H6" s="30"/>
      <c r="I6" s="30"/>
      <c r="J6" s="30"/>
      <c r="K6" s="30"/>
      <c r="L6" s="30"/>
      <c r="M6" s="30"/>
      <c r="N6" s="32"/>
      <c r="O6" s="32"/>
      <c r="P6" s="32"/>
      <c r="Q6" s="32"/>
      <c r="R6" s="33"/>
      <c r="S6" s="33"/>
      <c r="T6" s="34"/>
    </row>
    <row r="7" spans="1:20" ht="20.25" x14ac:dyDescent="0.3">
      <c r="A7" s="2"/>
      <c r="B7" s="31"/>
      <c r="C7" s="35" t="s">
        <v>30</v>
      </c>
      <c r="D7" s="32"/>
      <c r="E7" s="32"/>
      <c r="F7" s="30"/>
      <c r="G7" s="30"/>
      <c r="H7" s="30"/>
      <c r="I7" s="30"/>
      <c r="J7" s="30"/>
      <c r="K7" s="30"/>
      <c r="L7" s="30"/>
      <c r="M7" s="30"/>
      <c r="N7" s="30"/>
      <c r="O7" s="32"/>
      <c r="P7" s="32"/>
      <c r="Q7" s="32"/>
      <c r="R7" s="33"/>
      <c r="S7" s="33"/>
      <c r="T7" s="34"/>
    </row>
    <row r="8" spans="1:20" ht="6.75" customHeight="1" x14ac:dyDescent="0.3">
      <c r="A8" s="2"/>
      <c r="B8" s="31"/>
      <c r="C8" s="35"/>
      <c r="D8" s="32"/>
      <c r="E8" s="32"/>
      <c r="F8" s="30"/>
      <c r="G8" s="30"/>
      <c r="H8" s="30"/>
      <c r="I8" s="30"/>
      <c r="J8" s="30"/>
      <c r="K8" s="30"/>
      <c r="L8" s="30"/>
      <c r="M8" s="30"/>
      <c r="N8" s="30"/>
      <c r="O8" s="32"/>
      <c r="P8" s="32"/>
      <c r="Q8" s="32"/>
      <c r="R8" s="33"/>
      <c r="S8" s="33"/>
      <c r="T8" s="34"/>
    </row>
    <row r="9" spans="1:20" ht="14.25" x14ac:dyDescent="0.2">
      <c r="B9" s="16"/>
      <c r="C9" s="16"/>
      <c r="D9" s="16"/>
      <c r="E9" s="12"/>
      <c r="F9" s="16"/>
      <c r="G9" s="3"/>
      <c r="H9" s="3"/>
      <c r="I9" s="3"/>
      <c r="J9" s="3"/>
      <c r="K9" s="16"/>
      <c r="L9" s="16"/>
      <c r="M9" s="16"/>
      <c r="N9" s="16"/>
      <c r="O9" s="16"/>
      <c r="P9" s="16"/>
      <c r="Q9" s="16"/>
      <c r="R9" s="16"/>
      <c r="S9" s="16"/>
    </row>
    <row r="10" spans="1:20" ht="5.25" customHeight="1" thickBot="1" x14ac:dyDescent="0.25">
      <c r="B10" s="3"/>
      <c r="C10" s="3"/>
      <c r="D10" s="3"/>
      <c r="E10" s="1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0" ht="16.5" customHeight="1" thickBot="1" x14ac:dyDescent="0.45">
      <c r="B11" s="14" t="s">
        <v>10</v>
      </c>
      <c r="C11" s="3"/>
      <c r="D11" s="3"/>
      <c r="E11" s="10"/>
      <c r="F11" s="3"/>
      <c r="G11" s="3"/>
      <c r="H11" s="3"/>
      <c r="I11" s="3"/>
      <c r="J11" s="3"/>
      <c r="K11" s="15"/>
      <c r="M11" s="39" t="s">
        <v>29</v>
      </c>
      <c r="N11" s="40"/>
      <c r="O11" s="40"/>
      <c r="P11" s="40"/>
      <c r="Q11" s="41"/>
    </row>
    <row r="12" spans="1:20" ht="3" customHeight="1" thickBot="1" x14ac:dyDescent="0.3">
      <c r="B12" s="14"/>
      <c r="C12" s="3"/>
      <c r="D12" s="3"/>
      <c r="E12" s="10"/>
      <c r="F12" s="3"/>
      <c r="G12" s="3"/>
      <c r="H12" s="3"/>
      <c r="I12" s="3"/>
      <c r="J12" s="15"/>
      <c r="M12" s="42"/>
      <c r="N12" s="43"/>
      <c r="O12" s="43"/>
      <c r="P12" s="43"/>
      <c r="Q12" s="43"/>
      <c r="R12" s="9"/>
    </row>
    <row r="13" spans="1:20" ht="16.5" customHeight="1" thickBot="1" x14ac:dyDescent="0.4">
      <c r="B13" s="3" t="s">
        <v>11</v>
      </c>
      <c r="C13" s="3"/>
      <c r="D13" s="3"/>
      <c r="E13" s="10"/>
      <c r="F13" s="3"/>
      <c r="G13" s="3"/>
      <c r="H13" s="3"/>
      <c r="I13" s="3"/>
      <c r="J13" s="3"/>
      <c r="K13" s="15"/>
      <c r="L13" s="18" t="str">
        <f>IF('Dashboard Calculations - Locked'!B96='Dashboard Calculations - Locked'!B98,"P","O")</f>
        <v>O</v>
      </c>
      <c r="M13" s="39"/>
      <c r="N13" s="40"/>
      <c r="O13" s="40"/>
      <c r="P13" s="40"/>
      <c r="Q13" s="41"/>
      <c r="R13" s="17"/>
    </row>
    <row r="14" spans="1:20" ht="4.5" customHeight="1" thickBot="1" x14ac:dyDescent="0.25">
      <c r="B14" s="3"/>
      <c r="C14" s="3"/>
      <c r="D14" s="3"/>
      <c r="E14" s="10"/>
      <c r="F14" s="3"/>
      <c r="G14" s="3"/>
      <c r="H14" s="3"/>
      <c r="I14" s="3"/>
      <c r="J14" s="3"/>
      <c r="K14" s="3"/>
      <c r="L14" s="16"/>
      <c r="M14" s="16"/>
      <c r="N14" s="16"/>
      <c r="O14" s="16"/>
      <c r="P14" s="16"/>
      <c r="Q14" s="16"/>
    </row>
    <row r="15" spans="1:20" ht="8.25" customHeight="1" x14ac:dyDescent="0.2">
      <c r="A15" s="2"/>
      <c r="B15" s="24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7"/>
    </row>
    <row r="16" spans="1:20" ht="15" x14ac:dyDescent="0.25">
      <c r="A16" s="2"/>
      <c r="B16" s="47"/>
      <c r="C16" s="48" t="s">
        <v>37</v>
      </c>
      <c r="D16" s="19"/>
      <c r="E16" s="13"/>
      <c r="F16" s="19"/>
      <c r="G16" s="19"/>
      <c r="H16" s="48" t="s">
        <v>38</v>
      </c>
      <c r="I16" s="19"/>
      <c r="J16" s="13"/>
      <c r="K16" s="19"/>
      <c r="L16" s="19"/>
      <c r="M16" s="48" t="s">
        <v>39</v>
      </c>
      <c r="N16" s="19"/>
      <c r="O16" s="13"/>
      <c r="P16" s="19"/>
      <c r="Q16" s="49"/>
    </row>
    <row r="17" spans="1:17" ht="6" customHeight="1" thickBot="1" x14ac:dyDescent="0.25">
      <c r="A17" s="2"/>
      <c r="B17" s="4"/>
      <c r="E17" s="10"/>
      <c r="F17" s="3"/>
      <c r="J17" s="10"/>
      <c r="O17" s="10"/>
      <c r="Q17" s="5"/>
    </row>
    <row r="18" spans="1:17" ht="15.75" thickBot="1" x14ac:dyDescent="0.3">
      <c r="A18" s="2"/>
      <c r="B18" s="4"/>
      <c r="C18" s="1" t="s">
        <v>18</v>
      </c>
      <c r="D18" s="2"/>
      <c r="E18" s="60" t="s">
        <v>24</v>
      </c>
      <c r="F18" s="61"/>
      <c r="G18" s="9"/>
      <c r="H18" s="1" t="s">
        <v>18</v>
      </c>
      <c r="I18" s="2"/>
      <c r="J18" s="60" t="s">
        <v>25</v>
      </c>
      <c r="K18" s="61"/>
      <c r="M18" s="1" t="s">
        <v>18</v>
      </c>
      <c r="N18" s="2"/>
      <c r="O18" s="60" t="s">
        <v>26</v>
      </c>
      <c r="P18" s="61"/>
      <c r="Q18" s="5"/>
    </row>
    <row r="19" spans="1:17" ht="6" customHeight="1" thickBot="1" x14ac:dyDescent="0.25">
      <c r="A19" s="2"/>
      <c r="B19" s="4"/>
      <c r="E19" s="12"/>
      <c r="F19" s="19"/>
      <c r="J19" s="12"/>
      <c r="K19" s="19"/>
      <c r="O19" s="12"/>
      <c r="P19" s="19"/>
      <c r="Q19" s="5"/>
    </row>
    <row r="20" spans="1:17" ht="15.75" thickBot="1" x14ac:dyDescent="0.3">
      <c r="A20" s="2"/>
      <c r="B20" s="4"/>
      <c r="C20" s="1" t="s">
        <v>17</v>
      </c>
      <c r="D20" s="2"/>
      <c r="E20" s="60" t="s">
        <v>23</v>
      </c>
      <c r="F20" s="61"/>
      <c r="H20" s="1" t="s">
        <v>17</v>
      </c>
      <c r="I20" s="2"/>
      <c r="J20" s="60" t="s">
        <v>23</v>
      </c>
      <c r="K20" s="61"/>
      <c r="M20" s="1" t="s">
        <v>17</v>
      </c>
      <c r="N20" s="2"/>
      <c r="O20" s="60" t="s">
        <v>23</v>
      </c>
      <c r="P20" s="61"/>
      <c r="Q20" s="5"/>
    </row>
    <row r="21" spans="1:17" ht="6" customHeight="1" thickBot="1" x14ac:dyDescent="0.25">
      <c r="A21" s="2"/>
      <c r="B21" s="4"/>
      <c r="E21" s="10"/>
      <c r="J21" s="10"/>
      <c r="O21" s="10"/>
      <c r="Q21" s="5"/>
    </row>
    <row r="22" spans="1:17" ht="15" thickBot="1" x14ac:dyDescent="0.25">
      <c r="A22" s="2"/>
      <c r="B22" s="4"/>
      <c r="C22" s="1" t="s">
        <v>7</v>
      </c>
      <c r="D22" s="2"/>
      <c r="E22" s="44">
        <v>9</v>
      </c>
      <c r="F22" s="9"/>
      <c r="H22" s="1" t="s">
        <v>7</v>
      </c>
      <c r="I22" s="2"/>
      <c r="J22" s="44">
        <v>22</v>
      </c>
      <c r="K22" s="9"/>
      <c r="M22" s="1" t="s">
        <v>7</v>
      </c>
      <c r="N22" s="2"/>
      <c r="O22" s="46">
        <v>0.86</v>
      </c>
      <c r="P22" s="9"/>
      <c r="Q22" s="5"/>
    </row>
    <row r="23" spans="1:17" ht="6" customHeight="1" thickBot="1" x14ac:dyDescent="0.25">
      <c r="A23" s="2"/>
      <c r="B23" s="4"/>
      <c r="E23" s="12"/>
      <c r="J23" s="12"/>
      <c r="O23" s="12"/>
      <c r="Q23" s="5"/>
    </row>
    <row r="24" spans="1:17" ht="15" thickBot="1" x14ac:dyDescent="0.25">
      <c r="A24" s="2"/>
      <c r="B24" s="4"/>
      <c r="C24" s="1" t="s">
        <v>5</v>
      </c>
      <c r="D24" s="2"/>
      <c r="E24" s="44">
        <v>0</v>
      </c>
      <c r="F24" s="9"/>
      <c r="H24" s="1" t="s">
        <v>5</v>
      </c>
      <c r="I24" s="2"/>
      <c r="J24" s="44">
        <v>0</v>
      </c>
      <c r="K24" s="9"/>
      <c r="M24" s="1" t="s">
        <v>5</v>
      </c>
      <c r="N24" s="2"/>
      <c r="O24" s="44">
        <v>0</v>
      </c>
      <c r="P24" s="9"/>
      <c r="Q24" s="5"/>
    </row>
    <row r="25" spans="1:17" ht="6" customHeight="1" thickBot="1" x14ac:dyDescent="0.25">
      <c r="A25" s="2"/>
      <c r="B25" s="4"/>
      <c r="E25" s="12"/>
      <c r="J25" s="12"/>
      <c r="O25" s="12"/>
      <c r="Q25" s="5"/>
    </row>
    <row r="26" spans="1:17" ht="15" thickBot="1" x14ac:dyDescent="0.25">
      <c r="A26" s="2"/>
      <c r="B26" s="4"/>
      <c r="C26" s="1" t="s">
        <v>6</v>
      </c>
      <c r="D26" s="2"/>
      <c r="E26" s="44">
        <v>10</v>
      </c>
      <c r="F26" s="45"/>
      <c r="H26" s="1" t="s">
        <v>6</v>
      </c>
      <c r="I26" s="2"/>
      <c r="J26" s="44">
        <v>50</v>
      </c>
      <c r="K26" s="9"/>
      <c r="M26" s="1" t="s">
        <v>6</v>
      </c>
      <c r="N26" s="2"/>
      <c r="O26" s="44">
        <v>100</v>
      </c>
      <c r="P26" s="9"/>
      <c r="Q26" s="5"/>
    </row>
    <row r="27" spans="1:17" ht="14.25" x14ac:dyDescent="0.2">
      <c r="A27" s="2"/>
      <c r="B27" s="4"/>
      <c r="E27" s="13"/>
      <c r="J27" s="13"/>
      <c r="O27" s="13"/>
      <c r="Q27" s="5"/>
    </row>
    <row r="28" spans="1:17" ht="15" x14ac:dyDescent="0.25">
      <c r="A28" s="2"/>
      <c r="B28" s="4"/>
      <c r="C28" s="48" t="s">
        <v>40</v>
      </c>
      <c r="D28" s="19"/>
      <c r="E28" s="13"/>
      <c r="F28" s="19"/>
      <c r="G28" s="19"/>
      <c r="H28" s="48" t="s">
        <v>41</v>
      </c>
      <c r="I28" s="19"/>
      <c r="J28" s="13"/>
      <c r="K28" s="19"/>
      <c r="L28" s="19"/>
      <c r="M28" s="48" t="s">
        <v>42</v>
      </c>
      <c r="O28" s="11"/>
      <c r="Q28" s="5"/>
    </row>
    <row r="29" spans="1:17" ht="6" customHeight="1" thickBot="1" x14ac:dyDescent="0.25">
      <c r="A29" s="2"/>
      <c r="B29" s="4"/>
      <c r="E29" s="10"/>
      <c r="F29" s="3"/>
      <c r="J29" s="10"/>
      <c r="O29" s="10"/>
      <c r="Q29" s="5"/>
    </row>
    <row r="30" spans="1:17" ht="15.75" thickBot="1" x14ac:dyDescent="0.3">
      <c r="A30" s="2"/>
      <c r="B30" s="4"/>
      <c r="C30" s="1" t="s">
        <v>18</v>
      </c>
      <c r="D30" s="2"/>
      <c r="E30" s="60" t="s">
        <v>24</v>
      </c>
      <c r="F30" s="61"/>
      <c r="G30" s="9"/>
      <c r="H30" s="1" t="s">
        <v>18</v>
      </c>
      <c r="I30" s="2"/>
      <c r="J30" s="60" t="s">
        <v>25</v>
      </c>
      <c r="K30" s="61"/>
      <c r="M30" s="1" t="s">
        <v>18</v>
      </c>
      <c r="N30" s="2"/>
      <c r="O30" s="60" t="s">
        <v>26</v>
      </c>
      <c r="P30" s="61"/>
      <c r="Q30" s="5"/>
    </row>
    <row r="31" spans="1:17" ht="6" customHeight="1" thickBot="1" x14ac:dyDescent="0.35">
      <c r="A31" s="2"/>
      <c r="B31" s="4"/>
      <c r="E31" s="12"/>
      <c r="F31" s="19"/>
      <c r="J31" s="12"/>
      <c r="K31" s="19"/>
      <c r="O31" s="12"/>
      <c r="P31" s="19"/>
      <c r="Q31" s="5"/>
    </row>
    <row r="32" spans="1:17" ht="15" thickBot="1" x14ac:dyDescent="0.4">
      <c r="A32" s="2"/>
      <c r="B32" s="4"/>
      <c r="C32" s="1" t="s">
        <v>17</v>
      </c>
      <c r="D32" s="2"/>
      <c r="E32" s="60" t="s">
        <v>23</v>
      </c>
      <c r="F32" s="61"/>
      <c r="H32" s="1" t="s">
        <v>17</v>
      </c>
      <c r="I32" s="2"/>
      <c r="J32" s="60" t="s">
        <v>23</v>
      </c>
      <c r="K32" s="61"/>
      <c r="M32" s="1" t="s">
        <v>17</v>
      </c>
      <c r="N32" s="2"/>
      <c r="O32" s="60" t="s">
        <v>23</v>
      </c>
      <c r="P32" s="61"/>
      <c r="Q32" s="5"/>
    </row>
    <row r="33" spans="1:17" ht="6" customHeight="1" thickBot="1" x14ac:dyDescent="0.35">
      <c r="A33" s="2"/>
      <c r="B33" s="4"/>
      <c r="E33" s="10"/>
      <c r="J33" s="10"/>
      <c r="O33" s="10"/>
      <c r="Q33" s="5"/>
    </row>
    <row r="34" spans="1:17" ht="14.5" thickBot="1" x14ac:dyDescent="0.35">
      <c r="A34" s="2"/>
      <c r="B34" s="4"/>
      <c r="C34" s="1" t="s">
        <v>7</v>
      </c>
      <c r="D34" s="2"/>
      <c r="E34" s="44">
        <v>8</v>
      </c>
      <c r="F34" s="9"/>
      <c r="H34" s="1" t="s">
        <v>7</v>
      </c>
      <c r="I34" s="2"/>
      <c r="J34" s="44">
        <v>34</v>
      </c>
      <c r="K34" s="9"/>
      <c r="M34" s="1" t="s">
        <v>7</v>
      </c>
      <c r="N34" s="2"/>
      <c r="O34" s="46">
        <f ca="1">RAND()</f>
        <v>0.88977116159197456</v>
      </c>
      <c r="P34" s="9"/>
      <c r="Q34" s="5"/>
    </row>
    <row r="35" spans="1:17" ht="6" customHeight="1" thickBot="1" x14ac:dyDescent="0.35">
      <c r="A35" s="2"/>
      <c r="B35" s="4"/>
      <c r="E35" s="12"/>
      <c r="J35" s="12"/>
      <c r="O35" s="12"/>
      <c r="Q35" s="5"/>
    </row>
    <row r="36" spans="1:17" ht="14.5" thickBot="1" x14ac:dyDescent="0.35">
      <c r="A36" s="2"/>
      <c r="B36" s="4"/>
      <c r="C36" s="1" t="s">
        <v>5</v>
      </c>
      <c r="D36" s="2"/>
      <c r="E36" s="44">
        <v>0</v>
      </c>
      <c r="F36" s="9"/>
      <c r="H36" s="1" t="s">
        <v>5</v>
      </c>
      <c r="I36" s="2"/>
      <c r="J36" s="44">
        <v>0</v>
      </c>
      <c r="K36" s="9"/>
      <c r="M36" s="1" t="s">
        <v>5</v>
      </c>
      <c r="N36" s="2"/>
      <c r="O36" s="44">
        <v>0</v>
      </c>
      <c r="P36" s="9"/>
      <c r="Q36" s="5"/>
    </row>
    <row r="37" spans="1:17" ht="6" customHeight="1" thickBot="1" x14ac:dyDescent="0.35">
      <c r="A37" s="2"/>
      <c r="B37" s="4"/>
      <c r="E37" s="12"/>
      <c r="J37" s="12"/>
      <c r="O37" s="12"/>
      <c r="Q37" s="5"/>
    </row>
    <row r="38" spans="1:17" ht="14.5" thickBot="1" x14ac:dyDescent="0.35">
      <c r="A38" s="2"/>
      <c r="B38" s="4"/>
      <c r="C38" s="1" t="s">
        <v>6</v>
      </c>
      <c r="D38" s="2"/>
      <c r="E38" s="44">
        <v>10</v>
      </c>
      <c r="F38" s="9"/>
      <c r="H38" s="1" t="s">
        <v>6</v>
      </c>
      <c r="I38" s="2"/>
      <c r="J38" s="44">
        <v>50</v>
      </c>
      <c r="K38" s="9"/>
      <c r="M38" s="1" t="s">
        <v>6</v>
      </c>
      <c r="N38" s="2"/>
      <c r="O38" s="44">
        <v>100</v>
      </c>
      <c r="P38" s="9"/>
      <c r="Q38" s="5"/>
    </row>
    <row r="39" spans="1:17" x14ac:dyDescent="0.3">
      <c r="A39" s="2"/>
      <c r="B39" s="4"/>
      <c r="E39" s="13"/>
      <c r="J39" s="13"/>
      <c r="O39" s="13"/>
      <c r="Q39" s="5"/>
    </row>
    <row r="40" spans="1:17" x14ac:dyDescent="0.3">
      <c r="A40" s="2"/>
      <c r="B40" s="4"/>
      <c r="C40" s="48" t="s">
        <v>43</v>
      </c>
      <c r="D40" s="19"/>
      <c r="E40" s="13"/>
      <c r="F40" s="19"/>
      <c r="G40" s="19"/>
      <c r="H40" s="48" t="s">
        <v>44</v>
      </c>
      <c r="I40" s="19"/>
      <c r="J40" s="13"/>
      <c r="K40" s="19"/>
      <c r="L40" s="19"/>
      <c r="M40" s="48" t="s">
        <v>45</v>
      </c>
      <c r="O40" s="11"/>
      <c r="Q40" s="5"/>
    </row>
    <row r="41" spans="1:17" ht="6" customHeight="1" thickBot="1" x14ac:dyDescent="0.35">
      <c r="A41" s="2"/>
      <c r="B41" s="4"/>
      <c r="E41" s="10"/>
      <c r="F41" s="3"/>
      <c r="J41" s="10"/>
      <c r="O41" s="10"/>
      <c r="Q41" s="5"/>
    </row>
    <row r="42" spans="1:17" ht="15" thickBot="1" x14ac:dyDescent="0.4">
      <c r="A42" s="2"/>
      <c r="B42" s="4"/>
      <c r="C42" s="1" t="s">
        <v>18</v>
      </c>
      <c r="D42" s="2"/>
      <c r="E42" s="60" t="s">
        <v>24</v>
      </c>
      <c r="F42" s="61"/>
      <c r="G42" s="9"/>
      <c r="H42" s="1" t="s">
        <v>18</v>
      </c>
      <c r="I42" s="2"/>
      <c r="J42" s="60" t="s">
        <v>25</v>
      </c>
      <c r="K42" s="61"/>
      <c r="M42" s="1" t="s">
        <v>18</v>
      </c>
      <c r="N42" s="2"/>
      <c r="O42" s="60" t="s">
        <v>26</v>
      </c>
      <c r="P42" s="61"/>
      <c r="Q42" s="5"/>
    </row>
    <row r="43" spans="1:17" ht="6" customHeight="1" thickBot="1" x14ac:dyDescent="0.35">
      <c r="A43" s="2"/>
      <c r="B43" s="4"/>
      <c r="E43" s="12"/>
      <c r="F43" s="19"/>
      <c r="J43" s="12"/>
      <c r="K43" s="19"/>
      <c r="O43" s="12"/>
      <c r="P43" s="19"/>
      <c r="Q43" s="5"/>
    </row>
    <row r="44" spans="1:17" ht="15" thickBot="1" x14ac:dyDescent="0.4">
      <c r="A44" s="2"/>
      <c r="B44" s="4"/>
      <c r="C44" s="1" t="s">
        <v>17</v>
      </c>
      <c r="D44" s="2"/>
      <c r="E44" s="60" t="s">
        <v>23</v>
      </c>
      <c r="F44" s="61"/>
      <c r="H44" s="1" t="s">
        <v>17</v>
      </c>
      <c r="I44" s="2"/>
      <c r="J44" s="60" t="s">
        <v>23</v>
      </c>
      <c r="K44" s="61"/>
      <c r="M44" s="1" t="s">
        <v>17</v>
      </c>
      <c r="N44" s="2"/>
      <c r="O44" s="60" t="s">
        <v>23</v>
      </c>
      <c r="P44" s="61"/>
      <c r="Q44" s="5"/>
    </row>
    <row r="45" spans="1:17" ht="6" customHeight="1" thickBot="1" x14ac:dyDescent="0.35">
      <c r="A45" s="2"/>
      <c r="B45" s="4"/>
      <c r="E45" s="10"/>
      <c r="J45" s="10"/>
      <c r="O45" s="10"/>
      <c r="Q45" s="5"/>
    </row>
    <row r="46" spans="1:17" ht="14.5" thickBot="1" x14ac:dyDescent="0.35">
      <c r="A46" s="2"/>
      <c r="B46" s="4"/>
      <c r="C46" s="1" t="s">
        <v>7</v>
      </c>
      <c r="D46" s="2"/>
      <c r="E46" s="44">
        <v>7.7</v>
      </c>
      <c r="F46" s="9"/>
      <c r="H46" s="1" t="s">
        <v>7</v>
      </c>
      <c r="I46" s="2"/>
      <c r="J46" s="44">
        <v>7.8</v>
      </c>
      <c r="K46" s="9"/>
      <c r="M46" s="1" t="s">
        <v>7</v>
      </c>
      <c r="N46" s="2"/>
      <c r="O46" s="46">
        <f ca="1">RAND()</f>
        <v>0.61503232982230993</v>
      </c>
      <c r="P46" s="9"/>
      <c r="Q46" s="5"/>
    </row>
    <row r="47" spans="1:17" ht="6" customHeight="1" thickBot="1" x14ac:dyDescent="0.35">
      <c r="A47" s="2"/>
      <c r="B47" s="4"/>
      <c r="E47" s="12"/>
      <c r="J47" s="12"/>
      <c r="O47" s="12"/>
      <c r="Q47" s="5"/>
    </row>
    <row r="48" spans="1:17" ht="14.5" thickBot="1" x14ac:dyDescent="0.35">
      <c r="A48" s="2"/>
      <c r="B48" s="4"/>
      <c r="C48" s="1" t="s">
        <v>5</v>
      </c>
      <c r="D48" s="2"/>
      <c r="E48" s="44">
        <v>0</v>
      </c>
      <c r="F48" s="9"/>
      <c r="H48" s="1" t="s">
        <v>5</v>
      </c>
      <c r="I48" s="2"/>
      <c r="J48" s="44">
        <v>0</v>
      </c>
      <c r="K48" s="9"/>
      <c r="M48" s="1" t="s">
        <v>5</v>
      </c>
      <c r="N48" s="2"/>
      <c r="O48" s="44">
        <v>0</v>
      </c>
      <c r="P48" s="9"/>
      <c r="Q48" s="5"/>
    </row>
    <row r="49" spans="1:17" ht="6" customHeight="1" thickBot="1" x14ac:dyDescent="0.35">
      <c r="A49" s="2"/>
      <c r="B49" s="4"/>
      <c r="E49" s="12"/>
      <c r="J49" s="12"/>
      <c r="O49" s="12"/>
      <c r="Q49" s="5"/>
    </row>
    <row r="50" spans="1:17" ht="14.5" thickBot="1" x14ac:dyDescent="0.35">
      <c r="A50" s="2"/>
      <c r="B50" s="4"/>
      <c r="C50" s="1" t="s">
        <v>6</v>
      </c>
      <c r="D50" s="2"/>
      <c r="E50" s="44">
        <v>10</v>
      </c>
      <c r="F50" s="9"/>
      <c r="H50" s="1" t="s">
        <v>6</v>
      </c>
      <c r="I50" s="2"/>
      <c r="J50" s="44">
        <v>50</v>
      </c>
      <c r="K50" s="9"/>
      <c r="M50" s="1" t="s">
        <v>6</v>
      </c>
      <c r="N50" s="2"/>
      <c r="O50" s="44">
        <v>100</v>
      </c>
      <c r="P50" s="9"/>
      <c r="Q50" s="5"/>
    </row>
    <row r="51" spans="1:17" x14ac:dyDescent="0.3">
      <c r="A51" s="2"/>
      <c r="B51" s="4"/>
      <c r="E51" s="13"/>
      <c r="J51" s="13"/>
      <c r="O51" s="13"/>
      <c r="Q51" s="5"/>
    </row>
    <row r="52" spans="1:17" x14ac:dyDescent="0.3">
      <c r="A52" s="2"/>
      <c r="B52" s="4"/>
      <c r="C52" s="48" t="s">
        <v>46</v>
      </c>
      <c r="D52" s="19"/>
      <c r="E52" s="13"/>
      <c r="F52" s="19"/>
      <c r="G52" s="19"/>
      <c r="H52" s="48" t="s">
        <v>47</v>
      </c>
      <c r="I52" s="19"/>
      <c r="J52" s="13"/>
      <c r="K52" s="19"/>
      <c r="L52" s="19"/>
      <c r="M52" s="48" t="s">
        <v>48</v>
      </c>
      <c r="O52" s="11"/>
      <c r="Q52" s="5"/>
    </row>
    <row r="53" spans="1:17" ht="6" customHeight="1" thickBot="1" x14ac:dyDescent="0.35">
      <c r="A53" s="2"/>
      <c r="B53" s="4"/>
      <c r="E53" s="10"/>
      <c r="F53" s="3"/>
      <c r="J53" s="10"/>
      <c r="O53" s="10"/>
      <c r="Q53" s="5"/>
    </row>
    <row r="54" spans="1:17" ht="15" thickBot="1" x14ac:dyDescent="0.4">
      <c r="A54" s="2"/>
      <c r="B54" s="4"/>
      <c r="C54" s="1" t="s">
        <v>18</v>
      </c>
      <c r="D54" s="2"/>
      <c r="E54" s="60" t="s">
        <v>24</v>
      </c>
      <c r="F54" s="61"/>
      <c r="G54" s="9"/>
      <c r="H54" s="1" t="s">
        <v>18</v>
      </c>
      <c r="I54" s="2"/>
      <c r="J54" s="60" t="s">
        <v>25</v>
      </c>
      <c r="K54" s="61"/>
      <c r="M54" s="1" t="s">
        <v>18</v>
      </c>
      <c r="N54" s="2"/>
      <c r="O54" s="60" t="s">
        <v>26</v>
      </c>
      <c r="P54" s="61"/>
      <c r="Q54" s="5"/>
    </row>
    <row r="55" spans="1:17" ht="6" customHeight="1" thickBot="1" x14ac:dyDescent="0.35">
      <c r="A55" s="2"/>
      <c r="B55" s="4"/>
      <c r="E55" s="12"/>
      <c r="F55" s="19"/>
      <c r="J55" s="12"/>
      <c r="K55" s="19"/>
      <c r="O55" s="12"/>
      <c r="P55" s="19"/>
      <c r="Q55" s="5"/>
    </row>
    <row r="56" spans="1:17" ht="15" thickBot="1" x14ac:dyDescent="0.4">
      <c r="A56" s="2"/>
      <c r="B56" s="4"/>
      <c r="C56" s="1" t="s">
        <v>17</v>
      </c>
      <c r="D56" s="2"/>
      <c r="E56" s="60" t="s">
        <v>23</v>
      </c>
      <c r="F56" s="61"/>
      <c r="H56" s="1" t="s">
        <v>17</v>
      </c>
      <c r="I56" s="2"/>
      <c r="J56" s="60" t="s">
        <v>23</v>
      </c>
      <c r="K56" s="61"/>
      <c r="M56" s="1" t="s">
        <v>17</v>
      </c>
      <c r="N56" s="2"/>
      <c r="O56" s="60" t="s">
        <v>23</v>
      </c>
      <c r="P56" s="61"/>
      <c r="Q56" s="5"/>
    </row>
    <row r="57" spans="1:17" ht="6" customHeight="1" thickBot="1" x14ac:dyDescent="0.35">
      <c r="A57" s="2"/>
      <c r="B57" s="4"/>
      <c r="E57" s="10"/>
      <c r="J57" s="10"/>
      <c r="O57" s="10"/>
      <c r="Q57" s="5"/>
    </row>
    <row r="58" spans="1:17" ht="14.5" thickBot="1" x14ac:dyDescent="0.35">
      <c r="A58" s="2"/>
      <c r="B58" s="4"/>
      <c r="C58" s="1" t="s">
        <v>7</v>
      </c>
      <c r="D58" s="2"/>
      <c r="E58" s="44">
        <v>9</v>
      </c>
      <c r="F58" s="9"/>
      <c r="H58" s="1" t="s">
        <v>7</v>
      </c>
      <c r="I58" s="2"/>
      <c r="J58" s="44">
        <v>39.9</v>
      </c>
      <c r="K58" s="9"/>
      <c r="M58" s="1" t="s">
        <v>7</v>
      </c>
      <c r="N58" s="2"/>
      <c r="O58" s="46">
        <f ca="1">RAND()</f>
        <v>0.60831127164367738</v>
      </c>
      <c r="P58" s="9"/>
      <c r="Q58" s="5"/>
    </row>
    <row r="59" spans="1:17" ht="6" customHeight="1" thickBot="1" x14ac:dyDescent="0.35">
      <c r="A59" s="2"/>
      <c r="B59" s="4"/>
      <c r="E59" s="12"/>
      <c r="J59" s="12"/>
      <c r="O59" s="12"/>
      <c r="Q59" s="5"/>
    </row>
    <row r="60" spans="1:17" ht="14.5" thickBot="1" x14ac:dyDescent="0.35">
      <c r="A60" s="2"/>
      <c r="B60" s="4"/>
      <c r="C60" s="1" t="s">
        <v>5</v>
      </c>
      <c r="D60" s="2"/>
      <c r="E60" s="44">
        <v>0</v>
      </c>
      <c r="F60" s="9"/>
      <c r="H60" s="1" t="s">
        <v>5</v>
      </c>
      <c r="I60" s="2"/>
      <c r="J60" s="44">
        <v>0</v>
      </c>
      <c r="K60" s="9"/>
      <c r="M60" s="1" t="s">
        <v>5</v>
      </c>
      <c r="N60" s="2"/>
      <c r="O60" s="44">
        <v>0</v>
      </c>
      <c r="P60" s="9"/>
      <c r="Q60" s="5"/>
    </row>
    <row r="61" spans="1:17" ht="6" customHeight="1" thickBot="1" x14ac:dyDescent="0.35">
      <c r="A61" s="2"/>
      <c r="B61" s="4"/>
      <c r="E61" s="12"/>
      <c r="J61" s="12"/>
      <c r="O61" s="12"/>
      <c r="Q61" s="5"/>
    </row>
    <row r="62" spans="1:17" ht="14.5" thickBot="1" x14ac:dyDescent="0.35">
      <c r="A62" s="2"/>
      <c r="B62" s="4"/>
      <c r="C62" s="1" t="s">
        <v>6</v>
      </c>
      <c r="D62" s="2"/>
      <c r="E62" s="44">
        <v>10</v>
      </c>
      <c r="F62" s="9"/>
      <c r="H62" s="1" t="s">
        <v>6</v>
      </c>
      <c r="I62" s="2"/>
      <c r="J62" s="44">
        <v>50</v>
      </c>
      <c r="K62" s="9"/>
      <c r="M62" s="1" t="s">
        <v>6</v>
      </c>
      <c r="N62" s="2"/>
      <c r="O62" s="44">
        <v>100</v>
      </c>
      <c r="P62" s="9"/>
      <c r="Q62" s="5"/>
    </row>
    <row r="63" spans="1:17" x14ac:dyDescent="0.3">
      <c r="A63" s="2"/>
      <c r="B63" s="4"/>
      <c r="E63" s="13"/>
      <c r="J63" s="13"/>
      <c r="O63" s="13"/>
      <c r="Q63" s="5"/>
    </row>
    <row r="64" spans="1:17" x14ac:dyDescent="0.3">
      <c r="A64" s="2"/>
      <c r="B64" s="4"/>
      <c r="C64" s="48" t="s">
        <v>49</v>
      </c>
      <c r="D64" s="19"/>
      <c r="E64" s="13"/>
      <c r="F64" s="19"/>
      <c r="G64" s="19"/>
      <c r="H64" s="48" t="s">
        <v>50</v>
      </c>
      <c r="I64" s="19"/>
      <c r="J64" s="13"/>
      <c r="K64" s="19"/>
      <c r="L64" s="19"/>
      <c r="M64" s="48" t="s">
        <v>51</v>
      </c>
      <c r="O64" s="11"/>
      <c r="Q64" s="5"/>
    </row>
    <row r="65" spans="1:17" ht="6" customHeight="1" thickBot="1" x14ac:dyDescent="0.35">
      <c r="A65" s="2"/>
      <c r="B65" s="4"/>
      <c r="E65" s="10"/>
      <c r="F65" s="3"/>
      <c r="J65" s="10"/>
      <c r="O65" s="10"/>
      <c r="Q65" s="5"/>
    </row>
    <row r="66" spans="1:17" ht="15" thickBot="1" x14ac:dyDescent="0.4">
      <c r="A66" s="2"/>
      <c r="B66" s="4"/>
      <c r="C66" s="1" t="s">
        <v>18</v>
      </c>
      <c r="D66" s="2"/>
      <c r="E66" s="60" t="s">
        <v>24</v>
      </c>
      <c r="F66" s="61"/>
      <c r="G66" s="9"/>
      <c r="H66" s="1" t="s">
        <v>18</v>
      </c>
      <c r="I66" s="2"/>
      <c r="J66" s="60" t="s">
        <v>25</v>
      </c>
      <c r="K66" s="61"/>
      <c r="M66" s="1" t="s">
        <v>18</v>
      </c>
      <c r="N66" s="2"/>
      <c r="O66" s="60" t="s">
        <v>26</v>
      </c>
      <c r="P66" s="61"/>
      <c r="Q66" s="5"/>
    </row>
    <row r="67" spans="1:17" ht="6" customHeight="1" thickBot="1" x14ac:dyDescent="0.35">
      <c r="A67" s="2"/>
      <c r="B67" s="4"/>
      <c r="E67" s="12"/>
      <c r="F67" s="19"/>
      <c r="J67" s="12"/>
      <c r="K67" s="19"/>
      <c r="O67" s="12"/>
      <c r="P67" s="19"/>
      <c r="Q67" s="5"/>
    </row>
    <row r="68" spans="1:17" ht="15" thickBot="1" x14ac:dyDescent="0.4">
      <c r="A68" s="2"/>
      <c r="B68" s="4"/>
      <c r="C68" s="1" t="s">
        <v>17</v>
      </c>
      <c r="D68" s="2"/>
      <c r="E68" s="60" t="s">
        <v>23</v>
      </c>
      <c r="F68" s="61"/>
      <c r="H68" s="1" t="s">
        <v>17</v>
      </c>
      <c r="I68" s="2"/>
      <c r="J68" s="60" t="s">
        <v>23</v>
      </c>
      <c r="K68" s="61"/>
      <c r="M68" s="1" t="s">
        <v>17</v>
      </c>
      <c r="N68" s="2"/>
      <c r="O68" s="60" t="s">
        <v>23</v>
      </c>
      <c r="P68" s="61"/>
      <c r="Q68" s="5"/>
    </row>
    <row r="69" spans="1:17" ht="6" customHeight="1" thickBot="1" x14ac:dyDescent="0.35">
      <c r="A69" s="2"/>
      <c r="B69" s="4"/>
      <c r="E69" s="10"/>
      <c r="J69" s="10"/>
      <c r="O69" s="10"/>
      <c r="Q69" s="5"/>
    </row>
    <row r="70" spans="1:17" ht="14.5" thickBot="1" x14ac:dyDescent="0.35">
      <c r="A70" s="2"/>
      <c r="B70" s="4"/>
      <c r="C70" s="1" t="s">
        <v>7</v>
      </c>
      <c r="D70" s="2"/>
      <c r="E70" s="44">
        <v>7.7</v>
      </c>
      <c r="F70" s="9"/>
      <c r="H70" s="1" t="s">
        <v>7</v>
      </c>
      <c r="I70" s="2"/>
      <c r="J70" s="44">
        <v>7.8</v>
      </c>
      <c r="K70" s="9"/>
      <c r="M70" s="1" t="s">
        <v>7</v>
      </c>
      <c r="N70" s="2"/>
      <c r="O70" s="46">
        <f ca="1">RAND()</f>
        <v>0.64696333439303355</v>
      </c>
      <c r="P70" s="9"/>
      <c r="Q70" s="5"/>
    </row>
    <row r="71" spans="1:17" ht="6" customHeight="1" thickBot="1" x14ac:dyDescent="0.35">
      <c r="A71" s="2"/>
      <c r="B71" s="4"/>
      <c r="E71" s="12"/>
      <c r="J71" s="12"/>
      <c r="O71" s="12"/>
      <c r="Q71" s="5"/>
    </row>
    <row r="72" spans="1:17" ht="14.5" thickBot="1" x14ac:dyDescent="0.35">
      <c r="A72" s="2"/>
      <c r="B72" s="4"/>
      <c r="C72" s="1" t="s">
        <v>5</v>
      </c>
      <c r="D72" s="2"/>
      <c r="E72" s="44">
        <v>0</v>
      </c>
      <c r="F72" s="9"/>
      <c r="H72" s="1" t="s">
        <v>5</v>
      </c>
      <c r="I72" s="2"/>
      <c r="J72" s="44">
        <v>0</v>
      </c>
      <c r="K72" s="9"/>
      <c r="M72" s="1" t="s">
        <v>5</v>
      </c>
      <c r="N72" s="2"/>
      <c r="O72" s="44">
        <v>0</v>
      </c>
      <c r="P72" s="9"/>
      <c r="Q72" s="5"/>
    </row>
    <row r="73" spans="1:17" ht="6" customHeight="1" thickBot="1" x14ac:dyDescent="0.35">
      <c r="A73" s="2"/>
      <c r="B73" s="4"/>
      <c r="E73" s="12"/>
      <c r="J73" s="12"/>
      <c r="O73" s="12"/>
      <c r="Q73" s="5"/>
    </row>
    <row r="74" spans="1:17" ht="14.5" thickBot="1" x14ac:dyDescent="0.35">
      <c r="A74" s="2"/>
      <c r="B74" s="4"/>
      <c r="C74" s="1" t="s">
        <v>6</v>
      </c>
      <c r="D74" s="2"/>
      <c r="E74" s="44">
        <v>10</v>
      </c>
      <c r="F74" s="9"/>
      <c r="H74" s="1" t="s">
        <v>6</v>
      </c>
      <c r="I74" s="2"/>
      <c r="J74" s="44">
        <v>50</v>
      </c>
      <c r="K74" s="9"/>
      <c r="M74" s="1" t="s">
        <v>6</v>
      </c>
      <c r="N74" s="2"/>
      <c r="O74" s="44">
        <v>100</v>
      </c>
      <c r="P74" s="9"/>
      <c r="Q74" s="5"/>
    </row>
    <row r="75" spans="1:17" x14ac:dyDescent="0.3">
      <c r="A75" s="2"/>
      <c r="B75" s="4"/>
      <c r="E75" s="13"/>
      <c r="J75" s="13"/>
      <c r="O75" s="13"/>
      <c r="Q75" s="5"/>
    </row>
    <row r="76" spans="1:17" x14ac:dyDescent="0.3">
      <c r="A76" s="2"/>
      <c r="B76" s="4"/>
      <c r="C76" s="48" t="s">
        <v>52</v>
      </c>
      <c r="D76" s="19"/>
      <c r="E76" s="13"/>
      <c r="F76" s="19"/>
      <c r="G76" s="19"/>
      <c r="H76" s="48" t="s">
        <v>53</v>
      </c>
      <c r="I76" s="19"/>
      <c r="J76" s="13"/>
      <c r="K76" s="19"/>
      <c r="L76" s="19"/>
      <c r="M76" s="48" t="s">
        <v>54</v>
      </c>
      <c r="O76" s="11"/>
      <c r="Q76" s="5"/>
    </row>
    <row r="77" spans="1:17" ht="6" customHeight="1" thickBot="1" x14ac:dyDescent="0.35">
      <c r="A77" s="2"/>
      <c r="B77" s="4"/>
      <c r="E77" s="10"/>
      <c r="F77" s="3"/>
      <c r="J77" s="10"/>
      <c r="O77" s="10"/>
      <c r="Q77" s="5"/>
    </row>
    <row r="78" spans="1:17" ht="15" thickBot="1" x14ac:dyDescent="0.4">
      <c r="A78" s="2"/>
      <c r="B78" s="4"/>
      <c r="C78" s="1" t="s">
        <v>18</v>
      </c>
      <c r="D78" s="2"/>
      <c r="E78" s="60" t="s">
        <v>24</v>
      </c>
      <c r="F78" s="61"/>
      <c r="G78" s="9"/>
      <c r="H78" s="1" t="s">
        <v>18</v>
      </c>
      <c r="I78" s="2"/>
      <c r="J78" s="60" t="s">
        <v>25</v>
      </c>
      <c r="K78" s="61"/>
      <c r="M78" s="1" t="s">
        <v>18</v>
      </c>
      <c r="N78" s="2"/>
      <c r="O78" s="60" t="s">
        <v>26</v>
      </c>
      <c r="P78" s="61"/>
      <c r="Q78" s="5"/>
    </row>
    <row r="79" spans="1:17" ht="6" customHeight="1" thickBot="1" x14ac:dyDescent="0.35">
      <c r="A79" s="2"/>
      <c r="B79" s="4"/>
      <c r="E79" s="12"/>
      <c r="F79" s="19"/>
      <c r="J79" s="12"/>
      <c r="K79" s="19"/>
      <c r="O79" s="12"/>
      <c r="P79" s="19"/>
      <c r="Q79" s="5"/>
    </row>
    <row r="80" spans="1:17" ht="15" thickBot="1" x14ac:dyDescent="0.4">
      <c r="A80" s="2"/>
      <c r="B80" s="4"/>
      <c r="C80" s="1" t="s">
        <v>17</v>
      </c>
      <c r="D80" s="2"/>
      <c r="E80" s="60" t="s">
        <v>23</v>
      </c>
      <c r="F80" s="61"/>
      <c r="H80" s="1" t="s">
        <v>17</v>
      </c>
      <c r="I80" s="2"/>
      <c r="J80" s="60" t="s">
        <v>23</v>
      </c>
      <c r="K80" s="61"/>
      <c r="M80" s="1" t="s">
        <v>17</v>
      </c>
      <c r="N80" s="2"/>
      <c r="O80" s="60" t="s">
        <v>23</v>
      </c>
      <c r="P80" s="61"/>
      <c r="Q80" s="5"/>
    </row>
    <row r="81" spans="1:17" ht="6" customHeight="1" thickBot="1" x14ac:dyDescent="0.35">
      <c r="A81" s="2"/>
      <c r="B81" s="4"/>
      <c r="E81" s="10"/>
      <c r="J81" s="10"/>
      <c r="O81" s="10"/>
      <c r="Q81" s="5"/>
    </row>
    <row r="82" spans="1:17" ht="14.5" thickBot="1" x14ac:dyDescent="0.35">
      <c r="A82" s="2"/>
      <c r="B82" s="4"/>
      <c r="C82" s="1" t="s">
        <v>7</v>
      </c>
      <c r="D82" s="2"/>
      <c r="E82" s="44">
        <v>9</v>
      </c>
      <c r="F82" s="9"/>
      <c r="H82" s="1" t="s">
        <v>7</v>
      </c>
      <c r="I82" s="2"/>
      <c r="J82" s="44">
        <v>39.9</v>
      </c>
      <c r="K82" s="9"/>
      <c r="M82" s="1" t="s">
        <v>7</v>
      </c>
      <c r="N82" s="2"/>
      <c r="O82" s="46">
        <f ca="1">RAND()</f>
        <v>0.10551765673858371</v>
      </c>
      <c r="P82" s="9"/>
      <c r="Q82" s="5"/>
    </row>
    <row r="83" spans="1:17" ht="6" customHeight="1" thickBot="1" x14ac:dyDescent="0.35">
      <c r="A83" s="2"/>
      <c r="B83" s="4"/>
      <c r="E83" s="12"/>
      <c r="J83" s="12"/>
      <c r="O83" s="12"/>
      <c r="Q83" s="5"/>
    </row>
    <row r="84" spans="1:17" ht="14.5" thickBot="1" x14ac:dyDescent="0.35">
      <c r="A84" s="2"/>
      <c r="B84" s="4"/>
      <c r="C84" s="1" t="s">
        <v>5</v>
      </c>
      <c r="D84" s="2"/>
      <c r="E84" s="44">
        <v>0</v>
      </c>
      <c r="F84" s="9"/>
      <c r="H84" s="1" t="s">
        <v>5</v>
      </c>
      <c r="I84" s="2"/>
      <c r="J84" s="44">
        <v>0</v>
      </c>
      <c r="K84" s="9"/>
      <c r="M84" s="1" t="s">
        <v>5</v>
      </c>
      <c r="N84" s="2"/>
      <c r="O84" s="44">
        <v>0</v>
      </c>
      <c r="P84" s="9"/>
      <c r="Q84" s="5"/>
    </row>
    <row r="85" spans="1:17" ht="6" customHeight="1" thickBot="1" x14ac:dyDescent="0.35">
      <c r="A85" s="2"/>
      <c r="B85" s="4"/>
      <c r="E85" s="12"/>
      <c r="J85" s="12"/>
      <c r="O85" s="12"/>
      <c r="Q85" s="5"/>
    </row>
    <row r="86" spans="1:17" ht="14.5" thickBot="1" x14ac:dyDescent="0.35">
      <c r="A86" s="2"/>
      <c r="B86" s="4"/>
      <c r="C86" s="1" t="s">
        <v>6</v>
      </c>
      <c r="D86" s="2"/>
      <c r="E86" s="44">
        <v>10</v>
      </c>
      <c r="F86" s="9"/>
      <c r="H86" s="1" t="s">
        <v>6</v>
      </c>
      <c r="I86" s="2"/>
      <c r="J86" s="44">
        <v>50</v>
      </c>
      <c r="K86" s="9"/>
      <c r="M86" s="1" t="s">
        <v>6</v>
      </c>
      <c r="N86" s="2"/>
      <c r="O86" s="44">
        <v>100</v>
      </c>
      <c r="P86" s="9"/>
      <c r="Q86" s="5"/>
    </row>
    <row r="87" spans="1:17" ht="14.5" thickBot="1" x14ac:dyDescent="0.35">
      <c r="A87" s="2"/>
      <c r="B87" s="6"/>
      <c r="C87" s="7"/>
      <c r="D87" s="7"/>
      <c r="E87" s="28"/>
      <c r="F87" s="7"/>
      <c r="G87" s="7"/>
      <c r="H87" s="7"/>
      <c r="I87" s="7"/>
      <c r="J87" s="28"/>
      <c r="K87" s="7"/>
      <c r="L87" s="7"/>
      <c r="M87" s="7"/>
      <c r="N87" s="7"/>
      <c r="O87" s="28"/>
      <c r="P87" s="7"/>
      <c r="Q87" s="8"/>
    </row>
    <row r="88" spans="1:17" x14ac:dyDescent="0.3">
      <c r="B88" s="19"/>
      <c r="C88" s="19"/>
      <c r="D88" s="19"/>
      <c r="E88" s="13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</sheetData>
  <sheetProtection password="D36E" sheet="1" objects="1" scenarios="1"/>
  <mergeCells count="36">
    <mergeCell ref="E18:F18"/>
    <mergeCell ref="E20:F20"/>
    <mergeCell ref="J18:K18"/>
    <mergeCell ref="J20:K20"/>
    <mergeCell ref="O18:P18"/>
    <mergeCell ref="O20:P20"/>
    <mergeCell ref="E30:F30"/>
    <mergeCell ref="J30:K30"/>
    <mergeCell ref="O30:P30"/>
    <mergeCell ref="E32:F32"/>
    <mergeCell ref="J32:K32"/>
    <mergeCell ref="O32:P32"/>
    <mergeCell ref="E66:F66"/>
    <mergeCell ref="J66:K66"/>
    <mergeCell ref="O66:P66"/>
    <mergeCell ref="E68:F68"/>
    <mergeCell ref="J68:K68"/>
    <mergeCell ref="O68:P68"/>
    <mergeCell ref="E78:F78"/>
    <mergeCell ref="J78:K78"/>
    <mergeCell ref="O78:P78"/>
    <mergeCell ref="E80:F80"/>
    <mergeCell ref="J80:K80"/>
    <mergeCell ref="O80:P80"/>
    <mergeCell ref="E42:F42"/>
    <mergeCell ref="J42:K42"/>
    <mergeCell ref="O42:P42"/>
    <mergeCell ref="E44:F44"/>
    <mergeCell ref="J44:K44"/>
    <mergeCell ref="O44:P44"/>
    <mergeCell ref="E54:F54"/>
    <mergeCell ref="J54:K54"/>
    <mergeCell ref="O54:P54"/>
    <mergeCell ref="E56:F56"/>
    <mergeCell ref="J56:K56"/>
    <mergeCell ref="O56:P56"/>
  </mergeCells>
  <pageMargins left="0.41" right="0.35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3"/>
  <sheetViews>
    <sheetView workbookViewId="0">
      <selection activeCell="U12" sqref="U12"/>
    </sheetView>
  </sheetViews>
  <sheetFormatPr defaultColWidth="9.1796875" defaultRowHeight="12.5" x14ac:dyDescent="0.25"/>
  <cols>
    <col min="1" max="1" width="9.1796875" style="52"/>
    <col min="2" max="3" width="9.1796875" style="51"/>
    <col min="4" max="4" width="1.81640625" style="52" customWidth="1"/>
    <col min="5" max="6" width="9.1796875" style="53"/>
    <col min="7" max="7" width="2.7265625" style="52" customWidth="1"/>
    <col min="8" max="8" width="9.1796875" style="52"/>
    <col min="9" max="10" width="9.1796875" style="51"/>
    <col min="11" max="11" width="2" style="52" customWidth="1"/>
    <col min="12" max="13" width="9.1796875" style="52"/>
    <col min="14" max="14" width="3.54296875" style="52" customWidth="1"/>
    <col min="15" max="15" width="9.1796875" style="52"/>
    <col min="16" max="17" width="9.1796875" style="51"/>
    <col min="18" max="18" width="7.7265625" style="52" customWidth="1"/>
    <col min="19" max="16384" width="9.1796875" style="52"/>
  </cols>
  <sheetData>
    <row r="1" spans="1:20" ht="12.75" x14ac:dyDescent="0.2">
      <c r="A1" s="50" t="s">
        <v>55</v>
      </c>
      <c r="H1" s="50" t="s">
        <v>57</v>
      </c>
      <c r="L1" s="53"/>
      <c r="M1" s="53"/>
      <c r="O1" s="50" t="s">
        <v>58</v>
      </c>
      <c r="S1" s="53"/>
      <c r="T1" s="53"/>
    </row>
    <row r="2" spans="1:20" ht="6" customHeight="1" x14ac:dyDescent="0.2">
      <c r="A2" s="50"/>
      <c r="H2" s="50"/>
      <c r="L2" s="53"/>
      <c r="M2" s="53"/>
      <c r="O2" s="50"/>
      <c r="S2" s="53"/>
      <c r="T2" s="53"/>
    </row>
    <row r="3" spans="1:20" ht="12.75" x14ac:dyDescent="0.2">
      <c r="B3" s="54" t="s">
        <v>9</v>
      </c>
      <c r="C3" s="54" t="s">
        <v>8</v>
      </c>
      <c r="E3" s="54" t="s">
        <v>0</v>
      </c>
      <c r="F3" s="54" t="s">
        <v>1</v>
      </c>
      <c r="I3" s="54" t="s">
        <v>9</v>
      </c>
      <c r="J3" s="54" t="s">
        <v>8</v>
      </c>
      <c r="L3" s="54" t="s">
        <v>0</v>
      </c>
      <c r="M3" s="54" t="s">
        <v>1</v>
      </c>
      <c r="P3" s="54" t="s">
        <v>9</v>
      </c>
      <c r="Q3" s="54" t="s">
        <v>0</v>
      </c>
      <c r="R3" s="54" t="s">
        <v>1</v>
      </c>
    </row>
    <row r="4" spans="1:20" ht="12.75" x14ac:dyDescent="0.2">
      <c r="A4" s="50" t="s">
        <v>2</v>
      </c>
      <c r="B4" s="51">
        <f>'Example Dashboard Conf Page'!E24</f>
        <v>0</v>
      </c>
      <c r="C4" s="51">
        <v>0</v>
      </c>
      <c r="E4" s="51">
        <f ca="1">50-(50*COS(RADIANS(C6)))</f>
        <v>5.9950096568154621</v>
      </c>
      <c r="F4" s="51">
        <f ca="1">50*SIN(RADIANS(C6))</f>
        <v>23.73943606946542</v>
      </c>
      <c r="H4" s="50" t="s">
        <v>2</v>
      </c>
      <c r="I4" s="51">
        <f>'Example Dashboard Conf Page'!J24</f>
        <v>0</v>
      </c>
      <c r="J4" s="51">
        <v>0</v>
      </c>
      <c r="L4" s="51">
        <f ca="1">50-(50*COS(RADIANS(J6)))</f>
        <v>13.062712611258377</v>
      </c>
      <c r="M4" s="51">
        <f ca="1">50*SIN(RADIANS(J6))</f>
        <v>33.699210678612474</v>
      </c>
      <c r="O4" s="50" t="s">
        <v>2</v>
      </c>
      <c r="P4" s="51">
        <f>'Example Dashboard Conf Page'!Q24</f>
        <v>0</v>
      </c>
      <c r="Q4" s="51">
        <v>0</v>
      </c>
      <c r="R4" s="55">
        <f ca="1">IF(B99=1,'Example Dashboard Conf Page'!O22,RAND())</f>
        <v>0.14080489407778862</v>
      </c>
      <c r="S4" s="56">
        <f ca="1">R4</f>
        <v>0.14080489407778862</v>
      </c>
    </row>
    <row r="5" spans="1:20" ht="12.75" x14ac:dyDescent="0.2">
      <c r="A5" s="50" t="s">
        <v>3</v>
      </c>
      <c r="B5" s="51">
        <f>'Example Dashboard Conf Page'!E26</f>
        <v>10</v>
      </c>
      <c r="C5" s="51">
        <v>180</v>
      </c>
      <c r="E5" s="51">
        <f ca="1">50-(2*COS(RADIANS(C6+90)))</f>
        <v>50.949577442778619</v>
      </c>
      <c r="F5" s="51">
        <f ca="1">2*SIN(RADIANS(C6+90))</f>
        <v>1.7601996137273812</v>
      </c>
      <c r="H5" s="50" t="s">
        <v>3</v>
      </c>
      <c r="I5" s="51">
        <f>'Example Dashboard Conf Page'!J26</f>
        <v>50</v>
      </c>
      <c r="J5" s="51">
        <v>180</v>
      </c>
      <c r="L5" s="51">
        <f ca="1">50-(2*COS(RADIANS(J6+90)))</f>
        <v>51.347968427144501</v>
      </c>
      <c r="M5" s="51">
        <f ca="1">2*SIN(RADIANS(J6+90))</f>
        <v>1.4774914955496647</v>
      </c>
      <c r="O5" s="50" t="s">
        <v>3</v>
      </c>
      <c r="P5" s="51">
        <f>'Example Dashboard Conf Page'!Q26</f>
        <v>0</v>
      </c>
      <c r="R5" s="51"/>
    </row>
    <row r="6" spans="1:20" ht="12.75" x14ac:dyDescent="0.2">
      <c r="A6" s="50" t="s">
        <v>4</v>
      </c>
      <c r="B6" s="51">
        <f ca="1">IF(B99=1,'Example Dashboard Conf Page'!E22,RAND()*10)</f>
        <v>1.5747552551067256</v>
      </c>
      <c r="C6" s="51">
        <f ca="1">((B6-B4)/(B5-B4))*180</f>
        <v>28.345594591921063</v>
      </c>
      <c r="E6" s="51">
        <f ca="1">50-(2*COS(RADIANS(C6-90)))</f>
        <v>49.050422557221381</v>
      </c>
      <c r="F6" s="51">
        <f ca="1">2*SIN(RADIANS(C6-90))</f>
        <v>-1.7601996137273814</v>
      </c>
      <c r="H6" s="50" t="s">
        <v>4</v>
      </c>
      <c r="I6" s="51">
        <f ca="1">IF(B99=1,'Example Dashboard Conf Page'!J22,RAND()*50)</f>
        <v>11.770921708376802</v>
      </c>
      <c r="J6" s="51">
        <f ca="1">((I6-I4)/(I5-I4))*180</f>
        <v>42.375318150156488</v>
      </c>
      <c r="L6" s="51">
        <f ca="1">50-(2*COS(RADIANS(J6-90)))</f>
        <v>48.652031572855499</v>
      </c>
      <c r="M6" s="51">
        <f ca="1">2*SIN(RADIANS(J6-90))</f>
        <v>-1.477491495549665</v>
      </c>
      <c r="O6" s="50" t="s">
        <v>4</v>
      </c>
      <c r="P6" s="51">
        <f ca="1">IF(B99=1,'Example Dashboard Conf Page'!Q22,RAND())</f>
        <v>0.27635974758947768</v>
      </c>
      <c r="R6" s="57" t="str">
        <f ca="1">IF(R4&gt;0.5,CHAR(241),CHAR(242))</f>
        <v>ò</v>
      </c>
    </row>
    <row r="7" spans="1:20" ht="12.75" x14ac:dyDescent="0.2">
      <c r="A7" s="52" t="s">
        <v>19</v>
      </c>
      <c r="B7" s="51">
        <f>((B$5-B$4)/5)+B$4</f>
        <v>2</v>
      </c>
      <c r="E7" s="51">
        <f ca="1">E4</f>
        <v>5.9950096568154621</v>
      </c>
      <c r="F7" s="51">
        <f ca="1">F4</f>
        <v>23.73943606946542</v>
      </c>
      <c r="H7" s="52" t="s">
        <v>19</v>
      </c>
      <c r="I7" s="51">
        <f>((I$5-I$4)/5)+I$4</f>
        <v>10</v>
      </c>
      <c r="L7" s="51">
        <f ca="1">L4</f>
        <v>13.062712611258377</v>
      </c>
      <c r="M7" s="51">
        <f ca="1">M4</f>
        <v>33.699210678612474</v>
      </c>
      <c r="O7" s="52" t="s">
        <v>19</v>
      </c>
      <c r="P7" s="51">
        <f>(P$5-P$4)/5</f>
        <v>0</v>
      </c>
      <c r="R7" s="57"/>
    </row>
    <row r="8" spans="1:20" ht="12.75" x14ac:dyDescent="0.2">
      <c r="A8" s="52" t="s">
        <v>20</v>
      </c>
      <c r="B8" s="51">
        <f>((B$5-B$4)*2/5)+B$4</f>
        <v>4</v>
      </c>
      <c r="E8" s="51">
        <v>50</v>
      </c>
      <c r="F8" s="51">
        <v>0</v>
      </c>
      <c r="H8" s="52" t="s">
        <v>20</v>
      </c>
      <c r="I8" s="51">
        <f>((I$5-I$4)*2/5)+I$4</f>
        <v>20</v>
      </c>
      <c r="L8" s="51">
        <v>50</v>
      </c>
      <c r="M8" s="51">
        <v>0</v>
      </c>
      <c r="O8" s="52" t="s">
        <v>20</v>
      </c>
      <c r="P8" s="51">
        <f>(P$5-P$4)*2/5</f>
        <v>0</v>
      </c>
      <c r="R8" s="51"/>
    </row>
    <row r="9" spans="1:20" ht="12.75" x14ac:dyDescent="0.2">
      <c r="A9" s="52" t="s">
        <v>21</v>
      </c>
      <c r="B9" s="51">
        <f>((B$5-B$4)*3/5) + B$4</f>
        <v>6</v>
      </c>
      <c r="E9" s="51"/>
      <c r="F9" s="51"/>
      <c r="H9" s="52" t="s">
        <v>21</v>
      </c>
      <c r="I9" s="51">
        <f>((I$5-I$4)*3/5) + I$4</f>
        <v>30</v>
      </c>
      <c r="L9" s="51"/>
      <c r="M9" s="51"/>
      <c r="O9" s="52" t="s">
        <v>21</v>
      </c>
      <c r="P9" s="51">
        <f>(P$5-P$4)*3/5</f>
        <v>0</v>
      </c>
      <c r="Q9" s="52"/>
      <c r="R9" s="51"/>
      <c r="S9" s="51"/>
    </row>
    <row r="10" spans="1:20" ht="12.75" x14ac:dyDescent="0.2">
      <c r="A10" s="52" t="s">
        <v>22</v>
      </c>
      <c r="B10" s="51">
        <f>((B$5-B$4)*4/5) + B$4</f>
        <v>8</v>
      </c>
      <c r="E10" s="51"/>
      <c r="F10" s="51"/>
      <c r="H10" s="52" t="s">
        <v>22</v>
      </c>
      <c r="I10" s="51">
        <f>((I$5-I$4)*4/5) + I$4</f>
        <v>40</v>
      </c>
      <c r="L10" s="51"/>
      <c r="M10" s="51"/>
      <c r="O10" s="52" t="s">
        <v>22</v>
      </c>
      <c r="P10" s="51">
        <f>(P$5-P$4)*4/5</f>
        <v>0</v>
      </c>
      <c r="Q10" s="52"/>
      <c r="R10" s="51"/>
      <c r="S10" s="51"/>
    </row>
    <row r="11" spans="1:20" ht="6.75" customHeight="1" x14ac:dyDescent="0.2"/>
    <row r="12" spans="1:20" ht="12.75" x14ac:dyDescent="0.2">
      <c r="A12" s="50" t="s">
        <v>56</v>
      </c>
      <c r="H12" s="50" t="s">
        <v>59</v>
      </c>
      <c r="L12" s="53"/>
      <c r="M12" s="53"/>
      <c r="O12" s="50" t="s">
        <v>60</v>
      </c>
      <c r="S12" s="53"/>
      <c r="T12" s="53"/>
    </row>
    <row r="13" spans="1:20" ht="6" customHeight="1" x14ac:dyDescent="0.2">
      <c r="A13" s="50"/>
      <c r="H13" s="50"/>
      <c r="L13" s="53"/>
      <c r="M13" s="53"/>
      <c r="O13" s="50"/>
      <c r="S13" s="53"/>
      <c r="T13" s="53"/>
    </row>
    <row r="14" spans="1:20" ht="12.75" x14ac:dyDescent="0.2">
      <c r="B14" s="54" t="s">
        <v>9</v>
      </c>
      <c r="C14" s="54" t="s">
        <v>8</v>
      </c>
      <c r="E14" s="54" t="s">
        <v>0</v>
      </c>
      <c r="F14" s="54" t="s">
        <v>1</v>
      </c>
      <c r="I14" s="54" t="s">
        <v>9</v>
      </c>
      <c r="J14" s="54" t="s">
        <v>8</v>
      </c>
      <c r="L14" s="54" t="s">
        <v>0</v>
      </c>
      <c r="M14" s="54" t="s">
        <v>1</v>
      </c>
      <c r="P14" s="54" t="s">
        <v>9</v>
      </c>
      <c r="Q14" s="54" t="s">
        <v>0</v>
      </c>
      <c r="R14" s="54" t="s">
        <v>1</v>
      </c>
    </row>
    <row r="15" spans="1:20" ht="12.75" x14ac:dyDescent="0.2">
      <c r="A15" s="50" t="s">
        <v>2</v>
      </c>
      <c r="B15" s="51">
        <f>'Example Dashboard Conf Page'!E36</f>
        <v>0</v>
      </c>
      <c r="C15" s="51">
        <v>0</v>
      </c>
      <c r="E15" s="51">
        <f ca="1">50-(50*COS(RADIANS(C17)))</f>
        <v>71.894491398133013</v>
      </c>
      <c r="F15" s="51">
        <f ca="1">50*SIN(RADIANS(C17))</f>
        <v>44.951432084162562</v>
      </c>
      <c r="H15" s="50" t="s">
        <v>2</v>
      </c>
      <c r="I15" s="51">
        <f>'Example Dashboard Conf Page'!J36</f>
        <v>0</v>
      </c>
      <c r="J15" s="51">
        <v>0</v>
      </c>
      <c r="L15" s="51">
        <f ca="1">50-(50*COS(RADIANS(J17)))</f>
        <v>90.398388320477437</v>
      </c>
      <c r="M15" s="51">
        <f ca="1">50*SIN(RADIANS(J17))</f>
        <v>29.461334340248623</v>
      </c>
      <c r="O15" s="50" t="s">
        <v>2</v>
      </c>
      <c r="P15" s="51">
        <f>'Example Dashboard Conf Page'!O36</f>
        <v>0</v>
      </c>
      <c r="Q15" s="51">
        <v>0</v>
      </c>
      <c r="R15" s="55">
        <f ca="1">IF(B99=1,'Example Dashboard Conf Page'!O34,RAND())</f>
        <v>0.1211749980785457</v>
      </c>
      <c r="S15" s="56">
        <f ca="1">R15</f>
        <v>0.1211749980785457</v>
      </c>
    </row>
    <row r="16" spans="1:20" ht="12.75" x14ac:dyDescent="0.2">
      <c r="A16" s="50" t="s">
        <v>3</v>
      </c>
      <c r="B16" s="51">
        <f>'Example Dashboard Conf Page'!E38</f>
        <v>10</v>
      </c>
      <c r="C16" s="51">
        <v>180</v>
      </c>
      <c r="E16" s="51">
        <f ca="1">50-(2*COS(RADIANS(C17+90)))</f>
        <v>51.798057283366504</v>
      </c>
      <c r="F16" s="51">
        <f ca="1">2*SIN(RADIANS(C17+90))</f>
        <v>-0.87577965592532114</v>
      </c>
      <c r="H16" s="50" t="s">
        <v>3</v>
      </c>
      <c r="I16" s="51">
        <f>'Example Dashboard Conf Page'!J38</f>
        <v>50</v>
      </c>
      <c r="J16" s="51">
        <v>180</v>
      </c>
      <c r="L16" s="51">
        <f ca="1">50-(2*COS(RADIANS(J17+90)))</f>
        <v>51.178453373609948</v>
      </c>
      <c r="M16" s="51">
        <f ca="1">2*SIN(RADIANS(J17+90))</f>
        <v>-1.615935532819097</v>
      </c>
      <c r="O16" s="50" t="s">
        <v>3</v>
      </c>
      <c r="P16" s="51">
        <f>'Example Dashboard Conf Page'!O38</f>
        <v>100</v>
      </c>
      <c r="R16" s="51"/>
    </row>
    <row r="17" spans="1:20" ht="12.75" x14ac:dyDescent="0.2">
      <c r="A17" s="50" t="s">
        <v>4</v>
      </c>
      <c r="B17" s="51">
        <f ca="1">IF(B99=1,'Example Dashboard Conf Page'!E34,RAND()*10)</f>
        <v>6.4427400657176817</v>
      </c>
      <c r="C17" s="51">
        <f ca="1">((B17-B15)/(B16-B15))*180</f>
        <v>115.96932118291826</v>
      </c>
      <c r="E17" s="51">
        <f ca="1">50-(2*COS(RADIANS(C17-90)))</f>
        <v>48.201942716633496</v>
      </c>
      <c r="F17" s="51">
        <f ca="1">2*SIN(RADIANS(C17-90))</f>
        <v>0.87577965592532081</v>
      </c>
      <c r="H17" s="50" t="s">
        <v>4</v>
      </c>
      <c r="I17" s="51">
        <f ca="1">IF(B99=1,'Example Dashboard Conf Page'!J34,RAND()*50)</f>
        <v>39.971624795408864</v>
      </c>
      <c r="J17" s="51">
        <f ca="1">((I17-I15)/(I16-I15))*180</f>
        <v>143.89784926347193</v>
      </c>
      <c r="L17" s="51">
        <f ca="1">50-(2*COS(RADIANS(J17-90)))</f>
        <v>48.821546626390052</v>
      </c>
      <c r="M17" s="51">
        <f ca="1">2*SIN(RADIANS(J17-90))</f>
        <v>1.615935532819097</v>
      </c>
      <c r="O17" s="50" t="s">
        <v>4</v>
      </c>
      <c r="P17" s="51">
        <f ca="1">'Example Dashboard Conf Page'!O34</f>
        <v>0.88977116159197456</v>
      </c>
      <c r="R17" s="57" t="str">
        <f ca="1">IF(R15&gt;0.5,CHAR(241),CHAR(242))</f>
        <v>ò</v>
      </c>
    </row>
    <row r="18" spans="1:20" ht="12.75" x14ac:dyDescent="0.2">
      <c r="A18" s="52" t="s">
        <v>19</v>
      </c>
      <c r="B18" s="51">
        <f>((B$16-B$15)/5)+B$15</f>
        <v>2</v>
      </c>
      <c r="E18" s="51">
        <f ca="1">E15</f>
        <v>71.894491398133013</v>
      </c>
      <c r="F18" s="51">
        <f ca="1">F15</f>
        <v>44.951432084162562</v>
      </c>
      <c r="H18" s="52" t="s">
        <v>19</v>
      </c>
      <c r="I18" s="51">
        <f>((I$16-I$15)/5)+I$15</f>
        <v>10</v>
      </c>
      <c r="L18" s="51">
        <f ca="1">L15</f>
        <v>90.398388320477437</v>
      </c>
      <c r="M18" s="51">
        <f ca="1">M15</f>
        <v>29.461334340248623</v>
      </c>
      <c r="O18" s="52" t="s">
        <v>19</v>
      </c>
      <c r="P18" s="51">
        <f>(P$5-P$4)/5</f>
        <v>0</v>
      </c>
      <c r="R18" s="51"/>
    </row>
    <row r="19" spans="1:20" ht="12.75" x14ac:dyDescent="0.2">
      <c r="A19" s="52" t="s">
        <v>20</v>
      </c>
      <c r="B19" s="51">
        <f>((B$16-B$15)*2/5)+B$15</f>
        <v>4</v>
      </c>
      <c r="E19" s="51">
        <v>50</v>
      </c>
      <c r="F19" s="51">
        <v>0</v>
      </c>
      <c r="H19" s="52" t="s">
        <v>20</v>
      </c>
      <c r="I19" s="51">
        <f>((I$16-I$15)*2/5)+I$15</f>
        <v>20</v>
      </c>
      <c r="L19" s="51">
        <v>50</v>
      </c>
      <c r="M19" s="51">
        <v>0</v>
      </c>
      <c r="O19" s="52" t="s">
        <v>20</v>
      </c>
      <c r="P19" s="51">
        <f>(P$5-P$4)*2/5</f>
        <v>0</v>
      </c>
      <c r="R19" s="51"/>
    </row>
    <row r="20" spans="1:20" ht="12.75" x14ac:dyDescent="0.2">
      <c r="A20" s="52" t="s">
        <v>21</v>
      </c>
      <c r="B20" s="51">
        <f>((B$16-B$15)*3/5) + B$15</f>
        <v>6</v>
      </c>
      <c r="E20" s="51"/>
      <c r="F20" s="51"/>
      <c r="H20" s="52" t="s">
        <v>21</v>
      </c>
      <c r="I20" s="51">
        <f>((I$16-I$15)*3/5) + I$15</f>
        <v>30</v>
      </c>
      <c r="L20" s="51"/>
      <c r="M20" s="51"/>
      <c r="O20" s="52" t="s">
        <v>21</v>
      </c>
      <c r="P20" s="51">
        <f>(P$5-P$4)*3/5</f>
        <v>0</v>
      </c>
      <c r="Q20" s="52"/>
      <c r="R20" s="51"/>
      <c r="S20" s="51"/>
    </row>
    <row r="21" spans="1:20" ht="12.75" x14ac:dyDescent="0.2">
      <c r="A21" s="52" t="s">
        <v>22</v>
      </c>
      <c r="B21" s="51">
        <f>((B$16-B$15)*4/5) + B$15</f>
        <v>8</v>
      </c>
      <c r="E21" s="51"/>
      <c r="F21" s="51"/>
      <c r="H21" s="52" t="s">
        <v>22</v>
      </c>
      <c r="I21" s="51">
        <f>((I$16-I$15)*4/5) + I$15</f>
        <v>40</v>
      </c>
      <c r="L21" s="51"/>
      <c r="M21" s="51"/>
      <c r="O21" s="52" t="s">
        <v>22</v>
      </c>
      <c r="P21" s="51">
        <f>(P$5-P$4)*4/5</f>
        <v>0</v>
      </c>
      <c r="Q21" s="52"/>
      <c r="R21" s="51"/>
      <c r="S21" s="51"/>
    </row>
    <row r="22" spans="1:20" ht="6.75" customHeight="1" x14ac:dyDescent="0.2"/>
    <row r="23" spans="1:20" ht="12.75" x14ac:dyDescent="0.2">
      <c r="A23" s="50" t="s">
        <v>61</v>
      </c>
      <c r="H23" s="50" t="s">
        <v>62</v>
      </c>
      <c r="L23" s="53"/>
      <c r="M23" s="53"/>
      <c r="O23" s="50" t="s">
        <v>63</v>
      </c>
      <c r="S23" s="53"/>
      <c r="T23" s="53"/>
    </row>
    <row r="24" spans="1:20" ht="6" customHeight="1" x14ac:dyDescent="0.2">
      <c r="A24" s="50"/>
      <c r="H24" s="50"/>
      <c r="L24" s="53"/>
      <c r="M24" s="53"/>
      <c r="O24" s="50"/>
      <c r="S24" s="53"/>
      <c r="T24" s="53"/>
    </row>
    <row r="25" spans="1:20" ht="12.75" x14ac:dyDescent="0.2">
      <c r="B25" s="54" t="s">
        <v>9</v>
      </c>
      <c r="C25" s="54" t="s">
        <v>8</v>
      </c>
      <c r="E25" s="54" t="s">
        <v>0</v>
      </c>
      <c r="F25" s="54" t="s">
        <v>1</v>
      </c>
      <c r="I25" s="54" t="s">
        <v>9</v>
      </c>
      <c r="J25" s="54" t="s">
        <v>8</v>
      </c>
      <c r="L25" s="54" t="s">
        <v>0</v>
      </c>
      <c r="M25" s="54" t="s">
        <v>1</v>
      </c>
      <c r="P25" s="54" t="s">
        <v>9</v>
      </c>
      <c r="Q25" s="54" t="s">
        <v>0</v>
      </c>
      <c r="R25" s="54" t="s">
        <v>1</v>
      </c>
    </row>
    <row r="26" spans="1:20" ht="12.75" x14ac:dyDescent="0.2">
      <c r="A26" s="50" t="s">
        <v>2</v>
      </c>
      <c r="B26" s="51">
        <f>'Example Dashboard Conf Page'!E48</f>
        <v>0</v>
      </c>
      <c r="C26" s="51">
        <v>0</v>
      </c>
      <c r="E26" s="51">
        <f ca="1">50-(50*COS(RADIANS(C28)))</f>
        <v>73.602640536279338</v>
      </c>
      <c r="F26" s="51">
        <f ca="1">50*SIN(RADIANS(C28))</f>
        <v>44.078513583322923</v>
      </c>
      <c r="H26" s="50" t="s">
        <v>2</v>
      </c>
      <c r="I26" s="51">
        <f>'Example Dashboard Conf Page'!J48</f>
        <v>0</v>
      </c>
      <c r="J26" s="51">
        <v>0</v>
      </c>
      <c r="L26" s="51">
        <f ca="1">50-(50*COS(RADIANS(J28)))</f>
        <v>25.813334700457727</v>
      </c>
      <c r="M26" s="51">
        <f ca="1">50*SIN(RADIANS(J28))</f>
        <v>43.760772635865536</v>
      </c>
      <c r="O26" s="50" t="s">
        <v>2</v>
      </c>
      <c r="P26" s="51">
        <f>'Example Dashboard Conf Page'!O48</f>
        <v>0</v>
      </c>
      <c r="Q26" s="51">
        <v>0</v>
      </c>
      <c r="R26" s="55">
        <f ca="1">IF(B99=1,'Example Dashboard Conf Page'!O70,RAND())</f>
        <v>0.80747748718488854</v>
      </c>
      <c r="S26" s="56">
        <f ca="1">R26</f>
        <v>0.80747748718488854</v>
      </c>
    </row>
    <row r="27" spans="1:20" ht="12.75" x14ac:dyDescent="0.2">
      <c r="A27" s="50" t="s">
        <v>3</v>
      </c>
      <c r="B27" s="51">
        <f>'Example Dashboard Conf Page'!E50</f>
        <v>10</v>
      </c>
      <c r="C27" s="51">
        <v>180</v>
      </c>
      <c r="E27" s="51">
        <f ca="1">50-(2*COS(RADIANS(C28+90)))</f>
        <v>51.763140543332916</v>
      </c>
      <c r="F27" s="51">
        <f ca="1">2*SIN(RADIANS(C28+90))</f>
        <v>-0.94410562145117327</v>
      </c>
      <c r="H27" s="50" t="s">
        <v>3</v>
      </c>
      <c r="I27" s="51">
        <f>'Example Dashboard Conf Page'!J50</f>
        <v>50</v>
      </c>
      <c r="J27" s="51">
        <v>180</v>
      </c>
      <c r="L27" s="51">
        <f ca="1">50-(2*COS(RADIANS(J28+90)))</f>
        <v>51.750430905434619</v>
      </c>
      <c r="M27" s="51">
        <f ca="1">2*SIN(RADIANS(J28+90))</f>
        <v>0.96746661198169071</v>
      </c>
      <c r="O27" s="50" t="s">
        <v>3</v>
      </c>
      <c r="P27" s="51">
        <f>'Example Dashboard Conf Page'!O50</f>
        <v>100</v>
      </c>
      <c r="R27" s="51"/>
    </row>
    <row r="28" spans="1:20" ht="12.75" x14ac:dyDescent="0.2">
      <c r="A28" s="50" t="s">
        <v>4</v>
      </c>
      <c r="B28" s="51">
        <f ca="1">IF(B99=1,'Example Dashboard Conf Page'!E46,RAND()*10)</f>
        <v>6.5648684241677007</v>
      </c>
      <c r="C28" s="51">
        <f ca="1">((B28-B26)/(B27-B26))*180</f>
        <v>118.16763163501861</v>
      </c>
      <c r="E28" s="51">
        <f ca="1">50-(2*COS(RADIANS(C28-90)))</f>
        <v>48.236859456667084</v>
      </c>
      <c r="F28" s="51">
        <f ca="1">2*SIN(RADIANS(C28-90))</f>
        <v>0.9441056214511736</v>
      </c>
      <c r="H28" s="50" t="s">
        <v>4</v>
      </c>
      <c r="I28" s="51">
        <f ca="1">IF(B99=1,'Example Dashboard Conf Page'!J46,RAND()*50)</f>
        <v>16.964023512965664</v>
      </c>
      <c r="J28" s="51">
        <f ca="1">((I28-I26)/(I27-I26))*180</f>
        <v>61.070484646676391</v>
      </c>
      <c r="L28" s="51">
        <f ca="1">50-(2*COS(RADIANS(J28-90)))</f>
        <v>48.249569094565381</v>
      </c>
      <c r="M28" s="51">
        <f ca="1">2*SIN(RADIANS(J28-90))</f>
        <v>-0.96746661198169104</v>
      </c>
      <c r="O28" s="50" t="s">
        <v>4</v>
      </c>
      <c r="P28" s="51">
        <f ca="1">'Example Dashboard Conf Page'!O46</f>
        <v>0.61503232982230993</v>
      </c>
      <c r="R28" s="57" t="str">
        <f ca="1">IF(R26&gt;0.5,CHAR(241),CHAR(242))</f>
        <v>ñ</v>
      </c>
    </row>
    <row r="29" spans="1:20" ht="12.75" x14ac:dyDescent="0.2">
      <c r="A29" s="52" t="s">
        <v>19</v>
      </c>
      <c r="B29" s="51">
        <f>((B$27-B$26)/5)+B$26</f>
        <v>2</v>
      </c>
      <c r="E29" s="51">
        <f ca="1">E26</f>
        <v>73.602640536279338</v>
      </c>
      <c r="F29" s="51">
        <f ca="1">F26</f>
        <v>44.078513583322923</v>
      </c>
      <c r="H29" s="52" t="s">
        <v>19</v>
      </c>
      <c r="I29" s="51">
        <f>((I$27-I$26)/5)+I$26</f>
        <v>10</v>
      </c>
      <c r="L29" s="51">
        <f ca="1">L26</f>
        <v>25.813334700457727</v>
      </c>
      <c r="M29" s="51">
        <f ca="1">M26</f>
        <v>43.760772635865536</v>
      </c>
      <c r="O29" s="52" t="s">
        <v>19</v>
      </c>
      <c r="P29" s="51">
        <f>(P$5-P$4)/5</f>
        <v>0</v>
      </c>
      <c r="R29" s="51"/>
    </row>
    <row r="30" spans="1:20" ht="12.75" x14ac:dyDescent="0.2">
      <c r="A30" s="52" t="s">
        <v>20</v>
      </c>
      <c r="B30" s="51">
        <f>((B$27-B$26)*2/5)+B$26</f>
        <v>4</v>
      </c>
      <c r="E30" s="51">
        <v>50</v>
      </c>
      <c r="F30" s="51">
        <v>0</v>
      </c>
      <c r="H30" s="52" t="s">
        <v>20</v>
      </c>
      <c r="I30" s="51">
        <f>((I$27-I$26)*2/5)+I$26</f>
        <v>20</v>
      </c>
      <c r="L30" s="51">
        <v>50</v>
      </c>
      <c r="M30" s="51">
        <v>0</v>
      </c>
      <c r="O30" s="52" t="s">
        <v>20</v>
      </c>
      <c r="P30" s="51">
        <f>(P$5-P$4)*2/5</f>
        <v>0</v>
      </c>
      <c r="R30" s="51"/>
    </row>
    <row r="31" spans="1:20" ht="12.75" x14ac:dyDescent="0.2">
      <c r="A31" s="52" t="s">
        <v>21</v>
      </c>
      <c r="B31" s="51">
        <f>((B$27-B$26)*3/5) + B$26</f>
        <v>6</v>
      </c>
      <c r="E31" s="51"/>
      <c r="F31" s="51"/>
      <c r="H31" s="52" t="s">
        <v>21</v>
      </c>
      <c r="I31" s="51">
        <f>((I$27-I$26)*3/5) + I$26</f>
        <v>30</v>
      </c>
      <c r="L31" s="51"/>
      <c r="M31" s="51"/>
      <c r="O31" s="52" t="s">
        <v>21</v>
      </c>
      <c r="P31" s="51">
        <f>(P$5-P$4)*3/5</f>
        <v>0</v>
      </c>
      <c r="Q31" s="52"/>
      <c r="R31" s="51"/>
      <c r="S31" s="51"/>
    </row>
    <row r="32" spans="1:20" ht="12.75" x14ac:dyDescent="0.2">
      <c r="A32" s="52" t="s">
        <v>22</v>
      </c>
      <c r="B32" s="51">
        <f>((B$27-B$26)*4/5) + B$26</f>
        <v>8</v>
      </c>
      <c r="E32" s="51"/>
      <c r="F32" s="51"/>
      <c r="H32" s="52" t="s">
        <v>22</v>
      </c>
      <c r="I32" s="51">
        <f>((I$27-I$26)*4/5) + I$26</f>
        <v>40</v>
      </c>
      <c r="L32" s="51"/>
      <c r="M32" s="51"/>
      <c r="O32" s="52" t="s">
        <v>22</v>
      </c>
      <c r="P32" s="51">
        <f>(P$5-P$4)*4/5</f>
        <v>0</v>
      </c>
      <c r="Q32" s="52"/>
      <c r="R32" s="51"/>
      <c r="S32" s="51"/>
    </row>
    <row r="33" spans="1:20" ht="6.75" customHeight="1" x14ac:dyDescent="0.25"/>
    <row r="34" spans="1:20" ht="13" x14ac:dyDescent="0.3">
      <c r="A34" s="50" t="s">
        <v>64</v>
      </c>
      <c r="H34" s="50" t="s">
        <v>65</v>
      </c>
      <c r="L34" s="53"/>
      <c r="M34" s="53"/>
      <c r="O34" s="50" t="s">
        <v>66</v>
      </c>
      <c r="S34" s="53"/>
      <c r="T34" s="53"/>
    </row>
    <row r="35" spans="1:20" ht="6" customHeight="1" x14ac:dyDescent="0.3">
      <c r="A35" s="50"/>
      <c r="H35" s="50"/>
      <c r="L35" s="53"/>
      <c r="M35" s="53"/>
      <c r="O35" s="50"/>
      <c r="S35" s="53"/>
      <c r="T35" s="53"/>
    </row>
    <row r="36" spans="1:20" ht="13" x14ac:dyDescent="0.3">
      <c r="B36" s="54" t="s">
        <v>9</v>
      </c>
      <c r="C36" s="54" t="s">
        <v>8</v>
      </c>
      <c r="E36" s="54" t="s">
        <v>0</v>
      </c>
      <c r="F36" s="54" t="s">
        <v>1</v>
      </c>
      <c r="I36" s="54" t="s">
        <v>9</v>
      </c>
      <c r="J36" s="54" t="s">
        <v>8</v>
      </c>
      <c r="L36" s="54" t="s">
        <v>0</v>
      </c>
      <c r="M36" s="54" t="s">
        <v>1</v>
      </c>
      <c r="P36" s="54" t="s">
        <v>9</v>
      </c>
      <c r="Q36" s="54" t="s">
        <v>0</v>
      </c>
      <c r="R36" s="54" t="s">
        <v>1</v>
      </c>
    </row>
    <row r="37" spans="1:20" ht="13" x14ac:dyDescent="0.3">
      <c r="A37" s="50" t="s">
        <v>2</v>
      </c>
      <c r="B37" s="51">
        <f>'Example Dashboard Conf Page'!E60</f>
        <v>0</v>
      </c>
      <c r="C37" s="51">
        <v>0</v>
      </c>
      <c r="E37" s="51">
        <f ca="1">50-(50*COS(RADIANS(C39)))</f>
        <v>53.287682872440833</v>
      </c>
      <c r="F37" s="51">
        <f ca="1">50*SIN(RADIANS(C39))</f>
        <v>49.891794328629423</v>
      </c>
      <c r="H37" s="50" t="s">
        <v>2</v>
      </c>
      <c r="I37" s="51">
        <f>'Example Dashboard Conf Page'!J60</f>
        <v>0</v>
      </c>
      <c r="J37" s="51">
        <v>0</v>
      </c>
      <c r="L37" s="51">
        <f ca="1">50-(50*COS(RADIANS(J39)))</f>
        <v>58.322514301154385</v>
      </c>
      <c r="M37" s="51">
        <f ca="1">50*SIN(RADIANS(J39))</f>
        <v>49.302492388388245</v>
      </c>
      <c r="O37" s="50" t="s">
        <v>2</v>
      </c>
      <c r="P37" s="51">
        <f>'Example Dashboard Conf Page'!O60</f>
        <v>0</v>
      </c>
      <c r="Q37" s="51">
        <v>0</v>
      </c>
      <c r="R37" s="55">
        <f ca="1">IF(B99=1,'Example Dashboard Conf Page'!O82,RAND())</f>
        <v>0.82856837300458741</v>
      </c>
      <c r="S37" s="56">
        <f ca="1">R37</f>
        <v>0.82856837300458741</v>
      </c>
    </row>
    <row r="38" spans="1:20" ht="13" x14ac:dyDescent="0.3">
      <c r="A38" s="50" t="s">
        <v>3</v>
      </c>
      <c r="B38" s="51">
        <f>'Example Dashboard Conf Page'!E62</f>
        <v>10</v>
      </c>
      <c r="C38" s="51">
        <v>180</v>
      </c>
      <c r="E38" s="51">
        <f ca="1">50-(2*COS(RADIANS(C39+90)))</f>
        <v>51.995671773145176</v>
      </c>
      <c r="F38" s="51">
        <f ca="1">2*SIN(RADIANS(C39+90))</f>
        <v>-0.13150731489763362</v>
      </c>
      <c r="H38" s="50" t="s">
        <v>3</v>
      </c>
      <c r="I38" s="51">
        <f>'Example Dashboard Conf Page'!J62</f>
        <v>50</v>
      </c>
      <c r="J38" s="51">
        <v>180</v>
      </c>
      <c r="L38" s="51">
        <f ca="1">50-(2*COS(RADIANS(J39+90)))</f>
        <v>51.972099695535533</v>
      </c>
      <c r="M38" s="51">
        <f ca="1">2*SIN(RADIANS(J39+90))</f>
        <v>-0.33290057204617585</v>
      </c>
      <c r="O38" s="50" t="s">
        <v>3</v>
      </c>
      <c r="P38" s="51">
        <f>'Example Dashboard Conf Page'!O62</f>
        <v>100</v>
      </c>
      <c r="R38" s="51"/>
    </row>
    <row r="39" spans="1:20" ht="13" x14ac:dyDescent="0.3">
      <c r="A39" s="50" t="s">
        <v>4</v>
      </c>
      <c r="B39" s="51">
        <f ca="1">IF(B99=1,'Example Dashboard Conf Page'!E58,RAND()*10)</f>
        <v>5.2094515062693381</v>
      </c>
      <c r="C39" s="51">
        <f ca="1">((B39-B37)/(B38-B37))*180</f>
        <v>93.770127112848087</v>
      </c>
      <c r="E39" s="51">
        <f ca="1">50-(2*COS(RADIANS(C39-90)))</f>
        <v>48.004328226854824</v>
      </c>
      <c r="F39" s="51">
        <f ca="1">2*SIN(RADIANS(C39-90))</f>
        <v>0.13150731489763329</v>
      </c>
      <c r="H39" s="50" t="s">
        <v>4</v>
      </c>
      <c r="I39" s="51">
        <f ca="1">IF(B99=1,'Example Dashboard Conf Page'!J58,RAND()*50)</f>
        <v>27.66152636101528</v>
      </c>
      <c r="J39" s="51">
        <f ca="1">((I39-I37)/(I38-I37))*180</f>
        <v>99.581494899655013</v>
      </c>
      <c r="L39" s="51">
        <f ca="1">50-(2*COS(RADIANS(J39-90)))</f>
        <v>48.027900304464467</v>
      </c>
      <c r="M39" s="51">
        <f ca="1">2*SIN(RADIANS(J39-90))</f>
        <v>0.33290057204617568</v>
      </c>
      <c r="O39" s="50" t="s">
        <v>4</v>
      </c>
      <c r="P39" s="51">
        <f ca="1">'Example Dashboard Conf Page'!O58</f>
        <v>0.60831127164367738</v>
      </c>
      <c r="R39" s="57" t="str">
        <f ca="1">IF(R37&gt;0.5,CHAR(241),CHAR(242))</f>
        <v>ñ</v>
      </c>
    </row>
    <row r="40" spans="1:20" x14ac:dyDescent="0.25">
      <c r="A40" s="52" t="s">
        <v>19</v>
      </c>
      <c r="B40" s="51">
        <f>((B$38-B$37)/5)+B$37</f>
        <v>2</v>
      </c>
      <c r="E40" s="51">
        <f ca="1">E37</f>
        <v>53.287682872440833</v>
      </c>
      <c r="F40" s="51">
        <f ca="1">F37</f>
        <v>49.891794328629423</v>
      </c>
      <c r="H40" s="52" t="s">
        <v>19</v>
      </c>
      <c r="I40" s="51">
        <f>((I$38-I$37)/5)+I$37</f>
        <v>10</v>
      </c>
      <c r="L40" s="51">
        <f ca="1">L37</f>
        <v>58.322514301154385</v>
      </c>
      <c r="M40" s="51">
        <f ca="1">M37</f>
        <v>49.302492388388245</v>
      </c>
      <c r="O40" s="52" t="s">
        <v>19</v>
      </c>
      <c r="P40" s="51">
        <f>(P$5-P$4)/5</f>
        <v>0</v>
      </c>
      <c r="R40" s="51"/>
    </row>
    <row r="41" spans="1:20" x14ac:dyDescent="0.25">
      <c r="A41" s="52" t="s">
        <v>20</v>
      </c>
      <c r="B41" s="51">
        <f>((B$38-B$37)*2/5)+B$37</f>
        <v>4</v>
      </c>
      <c r="E41" s="51">
        <v>50</v>
      </c>
      <c r="F41" s="51">
        <v>0</v>
      </c>
      <c r="H41" s="52" t="s">
        <v>20</v>
      </c>
      <c r="I41" s="51">
        <f>((I$38-I$37)*2/5)+I$37</f>
        <v>20</v>
      </c>
      <c r="L41" s="51">
        <v>50</v>
      </c>
      <c r="M41" s="51">
        <v>0</v>
      </c>
      <c r="O41" s="52" t="s">
        <v>20</v>
      </c>
      <c r="P41" s="51">
        <f>(P$5-P$4)*2/5</f>
        <v>0</v>
      </c>
      <c r="R41" s="51"/>
    </row>
    <row r="42" spans="1:20" x14ac:dyDescent="0.25">
      <c r="A42" s="52" t="s">
        <v>21</v>
      </c>
      <c r="B42" s="51">
        <f>((B$38-B$37)*3/5) + B$37</f>
        <v>6</v>
      </c>
      <c r="E42" s="51"/>
      <c r="F42" s="51"/>
      <c r="H42" s="52" t="s">
        <v>21</v>
      </c>
      <c r="I42" s="51">
        <f>((I$38-I$37)*3/5) + I$37</f>
        <v>30</v>
      </c>
      <c r="L42" s="51"/>
      <c r="M42" s="51"/>
      <c r="O42" s="52" t="s">
        <v>21</v>
      </c>
      <c r="P42" s="51">
        <f>(P$5-P$4)*3/5</f>
        <v>0</v>
      </c>
      <c r="Q42" s="52"/>
      <c r="R42" s="51"/>
      <c r="S42" s="51"/>
    </row>
    <row r="43" spans="1:20" x14ac:dyDescent="0.25">
      <c r="A43" s="52" t="s">
        <v>22</v>
      </c>
      <c r="B43" s="51">
        <f>((B$38-B$37)*4/5) + B$37</f>
        <v>8</v>
      </c>
      <c r="E43" s="51"/>
      <c r="F43" s="51"/>
      <c r="H43" s="52" t="s">
        <v>22</v>
      </c>
      <c r="I43" s="51">
        <f>((I$38-I$37)*4/5) + I$37</f>
        <v>40</v>
      </c>
      <c r="L43" s="51"/>
      <c r="M43" s="51"/>
      <c r="O43" s="52" t="s">
        <v>22</v>
      </c>
      <c r="P43" s="51">
        <f>(P$5-P$4)*4/5</f>
        <v>0</v>
      </c>
      <c r="Q43" s="52"/>
      <c r="R43" s="51"/>
      <c r="S43" s="51"/>
    </row>
    <row r="44" spans="1:20" ht="6.75" customHeight="1" x14ac:dyDescent="0.25"/>
    <row r="45" spans="1:20" ht="13" x14ac:dyDescent="0.3">
      <c r="A45" s="50" t="s">
        <v>67</v>
      </c>
      <c r="H45" s="50" t="s">
        <v>68</v>
      </c>
      <c r="L45" s="53"/>
      <c r="M45" s="53"/>
      <c r="O45" s="50" t="s">
        <v>69</v>
      </c>
      <c r="S45" s="53"/>
      <c r="T45" s="53"/>
    </row>
    <row r="46" spans="1:20" ht="6" customHeight="1" x14ac:dyDescent="0.3">
      <c r="A46" s="50"/>
      <c r="H46" s="50"/>
      <c r="L46" s="53"/>
      <c r="M46" s="53"/>
      <c r="O46" s="50"/>
      <c r="S46" s="53"/>
      <c r="T46" s="53"/>
    </row>
    <row r="47" spans="1:20" ht="13" x14ac:dyDescent="0.3">
      <c r="B47" s="54" t="s">
        <v>9</v>
      </c>
      <c r="C47" s="54" t="s">
        <v>8</v>
      </c>
      <c r="E47" s="54" t="s">
        <v>0</v>
      </c>
      <c r="F47" s="54" t="s">
        <v>1</v>
      </c>
      <c r="I47" s="54" t="s">
        <v>9</v>
      </c>
      <c r="J47" s="54" t="s">
        <v>8</v>
      </c>
      <c r="L47" s="54" t="s">
        <v>0</v>
      </c>
      <c r="M47" s="54" t="s">
        <v>1</v>
      </c>
      <c r="P47" s="54" t="s">
        <v>9</v>
      </c>
      <c r="Q47" s="54" t="s">
        <v>0</v>
      </c>
      <c r="R47" s="54" t="s">
        <v>1</v>
      </c>
    </row>
    <row r="48" spans="1:20" ht="13" x14ac:dyDescent="0.3">
      <c r="A48" s="50" t="s">
        <v>2</v>
      </c>
      <c r="B48" s="51">
        <f>'Example Dashboard Conf Page'!E72</f>
        <v>0</v>
      </c>
      <c r="C48" s="51">
        <v>0</v>
      </c>
      <c r="E48" s="51">
        <f ca="1">50-(50*COS(RADIANS(C50)))</f>
        <v>4.793328972321703</v>
      </c>
      <c r="F48" s="51">
        <f ca="1">50*SIN(RADIANS(C50))</f>
        <v>21.362511429962343</v>
      </c>
      <c r="H48" s="50" t="s">
        <v>2</v>
      </c>
      <c r="I48" s="51">
        <f>'Example Dashboard Conf Page'!J72</f>
        <v>0</v>
      </c>
      <c r="J48" s="51">
        <v>0</v>
      </c>
      <c r="L48" s="51">
        <f ca="1">50-(50*COS(RADIANS(J50)))</f>
        <v>0.63021401879610295</v>
      </c>
      <c r="M48" s="51">
        <f ca="1">50*SIN(RADIANS(J50))</f>
        <v>7.9135473821873044</v>
      </c>
      <c r="O48" s="50" t="s">
        <v>2</v>
      </c>
      <c r="P48" s="51">
        <f>'Example Dashboard Conf Page'!O72</f>
        <v>0</v>
      </c>
      <c r="Q48" s="51">
        <v>0</v>
      </c>
      <c r="R48" s="55">
        <f ca="1">IF(B121=1,'Example Dashboard Conf Page'!O92,RAND())</f>
        <v>0.39518554818319573</v>
      </c>
      <c r="S48" s="56">
        <f ca="1">R48</f>
        <v>0.39518554818319573</v>
      </c>
    </row>
    <row r="49" spans="1:20" ht="13" x14ac:dyDescent="0.3">
      <c r="A49" s="50" t="s">
        <v>3</v>
      </c>
      <c r="B49" s="51">
        <f>'Example Dashboard Conf Page'!E74</f>
        <v>10</v>
      </c>
      <c r="C49" s="51">
        <v>180</v>
      </c>
      <c r="E49" s="51">
        <f ca="1">50-(2*COS(RADIANS(C50+90)))</f>
        <v>50.85450045719849</v>
      </c>
      <c r="F49" s="51">
        <f ca="1">2*SIN(RADIANS(C50+90))</f>
        <v>1.8082668411071321</v>
      </c>
      <c r="H49" s="50" t="s">
        <v>3</v>
      </c>
      <c r="I49" s="51">
        <f>'Example Dashboard Conf Page'!J74</f>
        <v>50</v>
      </c>
      <c r="J49" s="51">
        <v>180</v>
      </c>
      <c r="L49" s="51">
        <f ca="1">50-(2*COS(RADIANS(J50+90)))</f>
        <v>50.316541895287493</v>
      </c>
      <c r="M49" s="51">
        <f ca="1">2*SIN(RADIANS(J50+90))</f>
        <v>1.9747914392481558</v>
      </c>
      <c r="O49" s="50" t="s">
        <v>3</v>
      </c>
      <c r="P49" s="51">
        <f>'Example Dashboard Conf Page'!O74</f>
        <v>100</v>
      </c>
      <c r="R49" s="51"/>
    </row>
    <row r="50" spans="1:20" ht="13" x14ac:dyDescent="0.3">
      <c r="A50" s="50" t="s">
        <v>4</v>
      </c>
      <c r="B50" s="51">
        <f ca="1">IF(B110=1,'Example Dashboard Conf Page'!E70,RAND()*10)</f>
        <v>1.4051766050582226</v>
      </c>
      <c r="C50" s="51">
        <f ca="1">((B50-B48)/(B49-B48))*180</f>
        <v>25.293178891048008</v>
      </c>
      <c r="E50" s="51">
        <f ca="1">50-(2*COS(RADIANS(C50-90)))</f>
        <v>49.14549954280151</v>
      </c>
      <c r="F50" s="51">
        <f ca="1">2*SIN(RADIANS(C50-90))</f>
        <v>-1.8082668411071319</v>
      </c>
      <c r="H50" s="50" t="s">
        <v>4</v>
      </c>
      <c r="I50" s="51">
        <f ca="1">IF(B121=1,'Example Dashboard Conf Page'!J70,RAND()*50)</f>
        <v>2.5295972415457779</v>
      </c>
      <c r="J50" s="51">
        <f ca="1">((I50-I48)/(I49-I48))*180</f>
        <v>9.1065500695648005</v>
      </c>
      <c r="L50" s="51">
        <f ca="1">50-(2*COS(RADIANS(J50-90)))</f>
        <v>49.683458104712507</v>
      </c>
      <c r="M50" s="51">
        <f ca="1">2*SIN(RADIANS(J50-90))</f>
        <v>-1.9747914392481558</v>
      </c>
      <c r="O50" s="50" t="s">
        <v>4</v>
      </c>
      <c r="P50" s="51">
        <f ca="1">'Example Dashboard Conf Page'!O70</f>
        <v>0.64696333439303355</v>
      </c>
      <c r="R50" s="57" t="str">
        <f ca="1">IF(R48&gt;0.5,CHAR(241),CHAR(242))</f>
        <v>ò</v>
      </c>
    </row>
    <row r="51" spans="1:20" x14ac:dyDescent="0.25">
      <c r="A51" s="52" t="s">
        <v>19</v>
      </c>
      <c r="B51" s="51">
        <f>((B$27-B$26)/5)+B$26</f>
        <v>2</v>
      </c>
      <c r="E51" s="51">
        <f ca="1">E48</f>
        <v>4.793328972321703</v>
      </c>
      <c r="F51" s="51">
        <f ca="1">F48</f>
        <v>21.362511429962343</v>
      </c>
      <c r="H51" s="52" t="s">
        <v>19</v>
      </c>
      <c r="I51" s="51">
        <f>((I$27-I$26)/5)+I$26</f>
        <v>10</v>
      </c>
      <c r="L51" s="51">
        <f ca="1">L48</f>
        <v>0.63021401879610295</v>
      </c>
      <c r="M51" s="51">
        <f ca="1">M48</f>
        <v>7.9135473821873044</v>
      </c>
      <c r="O51" s="52" t="s">
        <v>19</v>
      </c>
      <c r="P51" s="51">
        <f>(P$5-P$4)/5</f>
        <v>0</v>
      </c>
      <c r="R51" s="51"/>
    </row>
    <row r="52" spans="1:20" x14ac:dyDescent="0.25">
      <c r="A52" s="52" t="s">
        <v>20</v>
      </c>
      <c r="B52" s="51">
        <f>((B$27-B$26)*2/5)+B$26</f>
        <v>4</v>
      </c>
      <c r="E52" s="51">
        <v>50</v>
      </c>
      <c r="F52" s="51">
        <v>0</v>
      </c>
      <c r="H52" s="52" t="s">
        <v>20</v>
      </c>
      <c r="I52" s="51">
        <f>((I$27-I$26)*2/5)+I$26</f>
        <v>20</v>
      </c>
      <c r="L52" s="51">
        <v>50</v>
      </c>
      <c r="M52" s="51">
        <v>0</v>
      </c>
      <c r="O52" s="52" t="s">
        <v>20</v>
      </c>
      <c r="P52" s="51">
        <f>(P$5-P$4)*2/5</f>
        <v>0</v>
      </c>
      <c r="R52" s="51"/>
    </row>
    <row r="53" spans="1:20" x14ac:dyDescent="0.25">
      <c r="A53" s="52" t="s">
        <v>21</v>
      </c>
      <c r="B53" s="51">
        <f>((B$27-B$26)*3/5) + B$26</f>
        <v>6</v>
      </c>
      <c r="E53" s="51"/>
      <c r="F53" s="51"/>
      <c r="H53" s="52" t="s">
        <v>21</v>
      </c>
      <c r="I53" s="51">
        <f>((I$27-I$26)*3/5) + I$26</f>
        <v>30</v>
      </c>
      <c r="L53" s="51"/>
      <c r="M53" s="51"/>
      <c r="O53" s="52" t="s">
        <v>21</v>
      </c>
      <c r="P53" s="51">
        <f>(P$5-P$4)*3/5</f>
        <v>0</v>
      </c>
      <c r="Q53" s="52"/>
      <c r="R53" s="51"/>
      <c r="S53" s="51"/>
    </row>
    <row r="54" spans="1:20" x14ac:dyDescent="0.25">
      <c r="A54" s="52" t="s">
        <v>22</v>
      </c>
      <c r="B54" s="51">
        <f>((B$27-B$26)*4/5) + B$26</f>
        <v>8</v>
      </c>
      <c r="E54" s="51"/>
      <c r="F54" s="51"/>
      <c r="H54" s="52" t="s">
        <v>22</v>
      </c>
      <c r="I54" s="51">
        <f>((I$27-I$26)*4/5) + I$26</f>
        <v>40</v>
      </c>
      <c r="L54" s="51"/>
      <c r="M54" s="51"/>
      <c r="O54" s="52" t="s">
        <v>22</v>
      </c>
      <c r="P54" s="51">
        <f>(P$5-P$4)*4/5</f>
        <v>0</v>
      </c>
      <c r="Q54" s="52"/>
      <c r="R54" s="51"/>
      <c r="S54" s="51"/>
    </row>
    <row r="55" spans="1:20" ht="6.75" customHeight="1" x14ac:dyDescent="0.25"/>
    <row r="56" spans="1:20" ht="13" x14ac:dyDescent="0.3">
      <c r="A56" s="50" t="s">
        <v>70</v>
      </c>
      <c r="H56" s="50" t="s">
        <v>71</v>
      </c>
      <c r="L56" s="53"/>
      <c r="M56" s="53"/>
      <c r="O56" s="50" t="s">
        <v>72</v>
      </c>
      <c r="S56" s="53"/>
      <c r="T56" s="53"/>
    </row>
    <row r="57" spans="1:20" ht="6" customHeight="1" x14ac:dyDescent="0.3">
      <c r="A57" s="50"/>
      <c r="H57" s="50"/>
      <c r="L57" s="53"/>
      <c r="M57" s="53"/>
      <c r="O57" s="50"/>
      <c r="S57" s="53"/>
      <c r="T57" s="53"/>
    </row>
    <row r="58" spans="1:20" ht="13" x14ac:dyDescent="0.3">
      <c r="B58" s="54" t="s">
        <v>9</v>
      </c>
      <c r="C58" s="54" t="s">
        <v>8</v>
      </c>
      <c r="E58" s="54" t="s">
        <v>0</v>
      </c>
      <c r="F58" s="54" t="s">
        <v>1</v>
      </c>
      <c r="I58" s="54" t="s">
        <v>9</v>
      </c>
      <c r="J58" s="54" t="s">
        <v>8</v>
      </c>
      <c r="L58" s="54" t="s">
        <v>0</v>
      </c>
      <c r="M58" s="54" t="s">
        <v>1</v>
      </c>
      <c r="P58" s="54" t="s">
        <v>9</v>
      </c>
      <c r="Q58" s="54" t="s">
        <v>0</v>
      </c>
      <c r="R58" s="54" t="s">
        <v>1</v>
      </c>
    </row>
    <row r="59" spans="1:20" ht="13" x14ac:dyDescent="0.3">
      <c r="A59" s="50" t="s">
        <v>2</v>
      </c>
      <c r="B59" s="51">
        <f>'Example Dashboard Conf Page'!E84</f>
        <v>0</v>
      </c>
      <c r="C59" s="51">
        <v>0</v>
      </c>
      <c r="E59" s="51">
        <f ca="1">50-(50*COS(RADIANS(C61)))</f>
        <v>9.3626228545718746</v>
      </c>
      <c r="F59" s="51">
        <f ca="1">50*SIN(RADIANS(C61))</f>
        <v>29.130801203197887</v>
      </c>
      <c r="H59" s="50" t="s">
        <v>2</v>
      </c>
      <c r="I59" s="51">
        <f>'Example Dashboard Conf Page'!J84</f>
        <v>0</v>
      </c>
      <c r="J59" s="51">
        <v>0</v>
      </c>
      <c r="L59" s="51">
        <f ca="1">50-(50*COS(RADIANS(J61)))</f>
        <v>98.507703275973881</v>
      </c>
      <c r="M59" s="51">
        <f ca="1">50*SIN(RADIANS(J61))</f>
        <v>12.124467942556146</v>
      </c>
      <c r="O59" s="50" t="s">
        <v>2</v>
      </c>
      <c r="P59" s="51">
        <f ca="1">'Example Dashboard Conf Page'!O82</f>
        <v>0.10551765673858371</v>
      </c>
      <c r="Q59" s="51">
        <v>0</v>
      </c>
      <c r="R59" s="55">
        <f ca="1">IF(B121=1,'Example Dashboard Conf Page'!O104,RAND())</f>
        <v>0.46130006918417121</v>
      </c>
      <c r="S59" s="56">
        <f ca="1">R59</f>
        <v>0.46130006918417121</v>
      </c>
    </row>
    <row r="60" spans="1:20" ht="13" x14ac:dyDescent="0.3">
      <c r="A60" s="50" t="s">
        <v>3</v>
      </c>
      <c r="B60" s="51">
        <f>'Example Dashboard Conf Page'!E86</f>
        <v>10</v>
      </c>
      <c r="C60" s="51">
        <v>180</v>
      </c>
      <c r="E60" s="51">
        <f ca="1">50-(2*COS(RADIANS(C61+90)))</f>
        <v>51.165232048127919</v>
      </c>
      <c r="F60" s="51">
        <f ca="1">2*SIN(RADIANS(C61+90))</f>
        <v>1.6254950858171249</v>
      </c>
      <c r="H60" s="50" t="s">
        <v>3</v>
      </c>
      <c r="I60" s="51">
        <f>'Example Dashboard Conf Page'!J86</f>
        <v>50</v>
      </c>
      <c r="J60" s="51">
        <v>180</v>
      </c>
      <c r="L60" s="51">
        <f ca="1">50-(2*COS(RADIANS(J61+90)))</f>
        <v>50.484978717702248</v>
      </c>
      <c r="M60" s="51">
        <f ca="1">2*SIN(RADIANS(J61+90))</f>
        <v>-1.9403081310389556</v>
      </c>
      <c r="O60" s="50" t="s">
        <v>3</v>
      </c>
      <c r="P60" s="51">
        <f>'Example Dashboard Conf Page'!O86</f>
        <v>100</v>
      </c>
      <c r="R60" s="51"/>
    </row>
    <row r="61" spans="1:20" ht="13" x14ac:dyDescent="0.3">
      <c r="A61" s="50" t="s">
        <v>4</v>
      </c>
      <c r="B61" s="51">
        <f ca="1">IF(B121=1,'Example Dashboard Conf Page'!E82,RAND()*10)</f>
        <v>1.9797083875120447</v>
      </c>
      <c r="C61" s="51">
        <f ca="1">((B61-B59)/(B60-B59))*180</f>
        <v>35.634750975216804</v>
      </c>
      <c r="E61" s="51">
        <f ca="1">50-(2*COS(RADIANS(C61-90)))</f>
        <v>48.834767951872081</v>
      </c>
      <c r="F61" s="51">
        <f ca="1">2*SIN(RADIANS(C61-90))</f>
        <v>-1.6254950858171251</v>
      </c>
      <c r="H61" s="50" t="s">
        <v>4</v>
      </c>
      <c r="I61" s="51">
        <f ca="1">IF(B121=1,'Example Dashboard Conf Page'!J82,RAND()*50)</f>
        <v>46.101802487997098</v>
      </c>
      <c r="J61" s="51">
        <f ca="1">((I61-I59)/(I60-I59))*180</f>
        <v>165.96648895678953</v>
      </c>
      <c r="L61" s="51">
        <f ca="1">50-(2*COS(RADIANS(J61-90)))</f>
        <v>49.515021282297752</v>
      </c>
      <c r="M61" s="51">
        <f ca="1">2*SIN(RADIANS(J61-90))</f>
        <v>1.9403081310389558</v>
      </c>
      <c r="O61" s="50" t="s">
        <v>4</v>
      </c>
      <c r="P61" s="51">
        <f ca="1">'Example Dashboard Conf Page'!O82</f>
        <v>0.10551765673858371</v>
      </c>
      <c r="R61" s="57" t="str">
        <f ca="1">IF(R59&gt;0.5,CHAR(241),CHAR(242))</f>
        <v>ò</v>
      </c>
    </row>
    <row r="62" spans="1:20" x14ac:dyDescent="0.25">
      <c r="A62" s="52" t="s">
        <v>19</v>
      </c>
      <c r="B62" s="51">
        <f>((B$38-B$37)/5)+B$37</f>
        <v>2</v>
      </c>
      <c r="E62" s="51">
        <f ca="1">E59</f>
        <v>9.3626228545718746</v>
      </c>
      <c r="F62" s="51">
        <f ca="1">F59</f>
        <v>29.130801203197887</v>
      </c>
      <c r="H62" s="52" t="s">
        <v>19</v>
      </c>
      <c r="I62" s="51">
        <f>((I$38-I$37)/5)+I$37</f>
        <v>10</v>
      </c>
      <c r="L62" s="51">
        <f ca="1">L59</f>
        <v>98.507703275973881</v>
      </c>
      <c r="M62" s="51">
        <f ca="1">M59</f>
        <v>12.124467942556146</v>
      </c>
      <c r="O62" s="52" t="s">
        <v>19</v>
      </c>
      <c r="P62" s="51">
        <f>(P$5-P$4)/5</f>
        <v>0</v>
      </c>
      <c r="R62" s="51"/>
    </row>
    <row r="63" spans="1:20" x14ac:dyDescent="0.25">
      <c r="A63" s="52" t="s">
        <v>20</v>
      </c>
      <c r="B63" s="51">
        <f>((B$38-B$37)*2/5)+B$37</f>
        <v>4</v>
      </c>
      <c r="E63" s="51">
        <v>50</v>
      </c>
      <c r="F63" s="51">
        <v>0</v>
      </c>
      <c r="H63" s="52" t="s">
        <v>20</v>
      </c>
      <c r="I63" s="51">
        <f>((I$38-I$37)*2/5)+I$37</f>
        <v>20</v>
      </c>
      <c r="L63" s="51">
        <v>50</v>
      </c>
      <c r="M63" s="51">
        <v>0</v>
      </c>
      <c r="O63" s="52" t="s">
        <v>20</v>
      </c>
      <c r="P63" s="51">
        <f>(P$5-P$4)*2/5</f>
        <v>0</v>
      </c>
      <c r="R63" s="51"/>
    </row>
    <row r="64" spans="1:20" x14ac:dyDescent="0.25">
      <c r="A64" s="52" t="s">
        <v>21</v>
      </c>
      <c r="B64" s="51">
        <f>((B$38-B$37)*3/5) + B$37</f>
        <v>6</v>
      </c>
      <c r="E64" s="51"/>
      <c r="F64" s="51"/>
      <c r="H64" s="52" t="s">
        <v>21</v>
      </c>
      <c r="I64" s="51">
        <f>((I$38-I$37)*3/5) + I$37</f>
        <v>30</v>
      </c>
      <c r="L64" s="51"/>
      <c r="M64" s="51"/>
      <c r="O64" s="52" t="s">
        <v>21</v>
      </c>
      <c r="P64" s="51">
        <f>(P$5-P$4)*3/5</f>
        <v>0</v>
      </c>
      <c r="Q64" s="52"/>
      <c r="R64" s="51"/>
      <c r="S64" s="51"/>
    </row>
    <row r="65" spans="1:20" x14ac:dyDescent="0.25">
      <c r="A65" s="52" t="s">
        <v>22</v>
      </c>
      <c r="B65" s="51">
        <f>((B$38-B$37)*4/5) + B$37</f>
        <v>8</v>
      </c>
      <c r="E65" s="51"/>
      <c r="F65" s="51"/>
      <c r="H65" s="52" t="s">
        <v>22</v>
      </c>
      <c r="I65" s="51">
        <f>((I$38-I$37)*4/5) + I$37</f>
        <v>40</v>
      </c>
      <c r="L65" s="51"/>
      <c r="M65" s="51"/>
      <c r="O65" s="52" t="s">
        <v>22</v>
      </c>
      <c r="P65" s="51">
        <f>(P$5-P$4)*4/5</f>
        <v>0</v>
      </c>
      <c r="Q65" s="52"/>
      <c r="R65" s="51"/>
      <c r="S65" s="51"/>
    </row>
    <row r="66" spans="1:20" ht="6.75" customHeight="1" x14ac:dyDescent="0.25"/>
    <row r="67" spans="1:20" ht="13" x14ac:dyDescent="0.3">
      <c r="A67" s="50"/>
      <c r="H67" s="50"/>
      <c r="L67" s="53"/>
      <c r="M67" s="53"/>
      <c r="O67" s="50"/>
      <c r="S67" s="53"/>
      <c r="T67" s="53"/>
    </row>
    <row r="68" spans="1:20" ht="13" x14ac:dyDescent="0.3">
      <c r="A68" s="50"/>
      <c r="H68" s="50"/>
      <c r="L68" s="53"/>
      <c r="M68" s="53"/>
      <c r="O68" s="50"/>
      <c r="S68" s="53"/>
      <c r="T68" s="53"/>
    </row>
    <row r="69" spans="1:20" ht="13" x14ac:dyDescent="0.3">
      <c r="A69" s="50"/>
      <c r="H69" s="50"/>
      <c r="L69" s="53"/>
      <c r="M69" s="53"/>
      <c r="O69" s="50"/>
      <c r="S69" s="53"/>
      <c r="T69" s="53"/>
    </row>
    <row r="70" spans="1:20" ht="13" x14ac:dyDescent="0.3">
      <c r="A70" s="50"/>
      <c r="H70" s="50"/>
      <c r="L70" s="53"/>
      <c r="M70" s="53"/>
      <c r="O70" s="50"/>
      <c r="S70" s="53"/>
      <c r="T70" s="53"/>
    </row>
    <row r="71" spans="1:20" ht="13" x14ac:dyDescent="0.3">
      <c r="A71" s="50"/>
      <c r="H71" s="50"/>
      <c r="L71" s="53"/>
      <c r="M71" s="53"/>
      <c r="O71" s="50"/>
      <c r="S71" s="53"/>
      <c r="T71" s="53"/>
    </row>
    <row r="72" spans="1:20" ht="13" x14ac:dyDescent="0.3">
      <c r="A72" s="50"/>
      <c r="H72" s="50"/>
      <c r="L72" s="53"/>
      <c r="M72" s="53"/>
      <c r="O72" s="50"/>
      <c r="S72" s="53"/>
      <c r="T72" s="53"/>
    </row>
    <row r="73" spans="1:20" ht="13" x14ac:dyDescent="0.3">
      <c r="A73" s="50"/>
      <c r="H73" s="50"/>
      <c r="L73" s="53"/>
      <c r="M73" s="53"/>
      <c r="O73" s="50"/>
      <c r="S73" s="53"/>
      <c r="T73" s="53"/>
    </row>
    <row r="74" spans="1:20" ht="13" x14ac:dyDescent="0.3">
      <c r="A74" s="50"/>
      <c r="H74" s="50"/>
      <c r="L74" s="53"/>
      <c r="M74" s="53"/>
      <c r="O74" s="50"/>
      <c r="S74" s="53"/>
      <c r="T74" s="53"/>
    </row>
    <row r="75" spans="1:20" ht="13" x14ac:dyDescent="0.3">
      <c r="A75" s="50"/>
      <c r="H75" s="50"/>
      <c r="L75" s="53"/>
      <c r="M75" s="53"/>
      <c r="O75" s="50"/>
      <c r="S75" s="53"/>
      <c r="T75" s="53"/>
    </row>
    <row r="76" spans="1:20" ht="13" x14ac:dyDescent="0.3">
      <c r="A76" s="50"/>
      <c r="H76" s="50"/>
      <c r="L76" s="53"/>
      <c r="M76" s="53"/>
      <c r="O76" s="50"/>
      <c r="S76" s="53"/>
      <c r="T76" s="53"/>
    </row>
    <row r="77" spans="1:20" ht="13" x14ac:dyDescent="0.3">
      <c r="A77" s="50"/>
      <c r="H77" s="50"/>
      <c r="L77" s="53"/>
      <c r="M77" s="53"/>
      <c r="O77" s="50"/>
      <c r="S77" s="53"/>
      <c r="T77" s="53"/>
    </row>
    <row r="78" spans="1:20" ht="13" x14ac:dyDescent="0.3">
      <c r="A78" s="50"/>
      <c r="H78" s="50"/>
      <c r="L78" s="53"/>
      <c r="M78" s="53"/>
      <c r="O78" s="50"/>
      <c r="S78" s="53"/>
      <c r="T78" s="53"/>
    </row>
    <row r="79" spans="1:20" ht="13" x14ac:dyDescent="0.3">
      <c r="A79" s="50"/>
      <c r="H79" s="50"/>
      <c r="L79" s="53"/>
      <c r="M79" s="53"/>
      <c r="O79" s="50"/>
      <c r="S79" s="53"/>
      <c r="T79" s="53"/>
    </row>
    <row r="80" spans="1:20" ht="13" x14ac:dyDescent="0.3">
      <c r="A80" s="50"/>
      <c r="H80" s="50"/>
      <c r="L80" s="53"/>
      <c r="M80" s="53"/>
      <c r="O80" s="50"/>
      <c r="S80" s="53"/>
      <c r="T80" s="53"/>
    </row>
    <row r="81" spans="1:20" ht="13" x14ac:dyDescent="0.3">
      <c r="A81" s="50"/>
      <c r="H81" s="50"/>
      <c r="L81" s="53"/>
      <c r="M81" s="53"/>
      <c r="O81" s="50"/>
      <c r="S81" s="53"/>
      <c r="T81" s="53"/>
    </row>
    <row r="82" spans="1:20" ht="13" x14ac:dyDescent="0.3">
      <c r="A82" s="50"/>
      <c r="H82" s="50"/>
      <c r="L82" s="53"/>
      <c r="M82" s="53"/>
      <c r="O82" s="50"/>
      <c r="S82" s="53"/>
      <c r="T82" s="53"/>
    </row>
    <row r="83" spans="1:20" ht="13" x14ac:dyDescent="0.3">
      <c r="A83" s="50"/>
      <c r="H83" s="50"/>
      <c r="L83" s="53"/>
      <c r="M83" s="53"/>
      <c r="O83" s="50"/>
      <c r="S83" s="53"/>
      <c r="T83" s="53"/>
    </row>
    <row r="84" spans="1:20" ht="13" x14ac:dyDescent="0.3">
      <c r="A84" s="50"/>
      <c r="H84" s="50"/>
      <c r="L84" s="53"/>
      <c r="M84" s="53"/>
      <c r="O84" s="50"/>
      <c r="S84" s="53"/>
      <c r="T84" s="53"/>
    </row>
    <row r="85" spans="1:20" ht="13" x14ac:dyDescent="0.3">
      <c r="A85" s="50"/>
      <c r="H85" s="50"/>
      <c r="L85" s="53"/>
      <c r="M85" s="53"/>
      <c r="O85" s="50"/>
      <c r="S85" s="53"/>
      <c r="T85" s="53"/>
    </row>
    <row r="86" spans="1:20" ht="13" x14ac:dyDescent="0.3">
      <c r="A86" s="50"/>
      <c r="H86" s="50"/>
      <c r="L86" s="53"/>
      <c r="M86" s="53"/>
      <c r="O86" s="50"/>
      <c r="S86" s="53"/>
      <c r="T86" s="53"/>
    </row>
    <row r="87" spans="1:20" ht="13" x14ac:dyDescent="0.3">
      <c r="A87" s="50"/>
      <c r="H87" s="50"/>
      <c r="L87" s="53"/>
      <c r="M87" s="53"/>
      <c r="O87" s="50"/>
      <c r="S87" s="53"/>
      <c r="T87" s="53"/>
    </row>
    <row r="88" spans="1:20" ht="13" x14ac:dyDescent="0.3">
      <c r="A88" s="50"/>
      <c r="H88" s="50"/>
      <c r="L88" s="53"/>
      <c r="M88" s="53"/>
      <c r="O88" s="50"/>
      <c r="S88" s="53"/>
      <c r="T88" s="53"/>
    </row>
    <row r="89" spans="1:20" ht="13" x14ac:dyDescent="0.3">
      <c r="A89" s="50"/>
      <c r="H89" s="50"/>
      <c r="L89" s="53"/>
      <c r="M89" s="53"/>
      <c r="O89" s="50"/>
      <c r="S89" s="53"/>
      <c r="T89" s="53"/>
    </row>
    <row r="90" spans="1:20" ht="13" x14ac:dyDescent="0.3">
      <c r="A90" s="50"/>
      <c r="E90" s="51"/>
      <c r="F90" s="51"/>
      <c r="H90" s="50"/>
      <c r="L90" s="51"/>
      <c r="M90" s="51"/>
      <c r="O90" s="50"/>
      <c r="S90" s="51"/>
      <c r="T90" s="51"/>
    </row>
    <row r="91" spans="1:20" x14ac:dyDescent="0.25">
      <c r="E91" s="51"/>
      <c r="F91" s="51"/>
      <c r="L91" s="51"/>
      <c r="M91" s="51"/>
      <c r="S91" s="51"/>
      <c r="T91" s="51"/>
    </row>
    <row r="92" spans="1:20" x14ac:dyDescent="0.25">
      <c r="E92" s="51"/>
      <c r="F92" s="51"/>
      <c r="L92" s="51"/>
      <c r="M92" s="51"/>
      <c r="S92" s="51"/>
      <c r="T92" s="51"/>
    </row>
    <row r="93" spans="1:20" ht="6.75" customHeight="1" x14ac:dyDescent="0.25"/>
    <row r="94" spans="1:20" ht="13" x14ac:dyDescent="0.3">
      <c r="A94" s="50" t="s">
        <v>12</v>
      </c>
    </row>
    <row r="95" spans="1:20" x14ac:dyDescent="0.25">
      <c r="A95" s="52" t="s">
        <v>13</v>
      </c>
      <c r="B95" s="52" t="str">
        <f>'Example Dashboard Conf Page'!M11</f>
        <v>Enter Registered Email Address Here…</v>
      </c>
    </row>
    <row r="96" spans="1:20" x14ac:dyDescent="0.25">
      <c r="A96" s="52" t="s">
        <v>15</v>
      </c>
      <c r="B96" s="58">
        <f>'Example Dashboard Conf Page'!M13</f>
        <v>0</v>
      </c>
    </row>
    <row r="97" spans="1:3" x14ac:dyDescent="0.25">
      <c r="A97" s="52" t="s">
        <v>14</v>
      </c>
      <c r="B97" s="58" t="str">
        <f>DEC2HEX(SUM(C102:C201))</f>
        <v>27F83EB</v>
      </c>
    </row>
    <row r="98" spans="1:3" x14ac:dyDescent="0.25">
      <c r="A98" s="52" t="s">
        <v>32</v>
      </c>
      <c r="B98" s="58" t="s">
        <v>33</v>
      </c>
    </row>
    <row r="99" spans="1:3" x14ac:dyDescent="0.25">
      <c r="A99" s="52" t="s">
        <v>34</v>
      </c>
      <c r="B99" s="58">
        <f>IF('Example Dashboard Conf Page'!M13='Dashboard Calculations - Locked'!B98,1,0)</f>
        <v>0</v>
      </c>
    </row>
    <row r="100" spans="1:3" x14ac:dyDescent="0.25">
      <c r="A100" s="52" t="s">
        <v>16</v>
      </c>
      <c r="B100" s="58">
        <v>12345</v>
      </c>
    </row>
    <row r="102" spans="1:3" x14ac:dyDescent="0.25">
      <c r="A102" s="59">
        <v>1</v>
      </c>
      <c r="B102" s="59" t="str">
        <f t="shared" ref="B102:B133" si="0">MID($B$95,A102,1)</f>
        <v>E</v>
      </c>
      <c r="C102" s="59">
        <f>IF(MID($B$95,A102,1)="","",CODE(MID($B$95,A102,1))*$B$100)</f>
        <v>851805</v>
      </c>
    </row>
    <row r="103" spans="1:3" x14ac:dyDescent="0.25">
      <c r="A103" s="59">
        <v>2</v>
      </c>
      <c r="B103" s="59" t="str">
        <f t="shared" si="0"/>
        <v>n</v>
      </c>
      <c r="C103" s="59">
        <f t="shared" ref="C103:C166" si="1">IF(MID($B$95,A103,1)="","",CODE(MID($B$95,A103,1))*$B$100)</f>
        <v>1357950</v>
      </c>
    </row>
    <row r="104" spans="1:3" x14ac:dyDescent="0.25">
      <c r="A104" s="59">
        <v>3</v>
      </c>
      <c r="B104" s="59" t="str">
        <f t="shared" si="0"/>
        <v>t</v>
      </c>
      <c r="C104" s="59">
        <f t="shared" si="1"/>
        <v>1432020</v>
      </c>
    </row>
    <row r="105" spans="1:3" x14ac:dyDescent="0.25">
      <c r="A105" s="59">
        <v>4</v>
      </c>
      <c r="B105" s="59" t="str">
        <f t="shared" si="0"/>
        <v>e</v>
      </c>
      <c r="C105" s="59">
        <f t="shared" si="1"/>
        <v>1246845</v>
      </c>
    </row>
    <row r="106" spans="1:3" x14ac:dyDescent="0.25">
      <c r="A106" s="59">
        <v>5</v>
      </c>
      <c r="B106" s="59" t="str">
        <f t="shared" si="0"/>
        <v>r</v>
      </c>
      <c r="C106" s="59">
        <f t="shared" si="1"/>
        <v>1407330</v>
      </c>
    </row>
    <row r="107" spans="1:3" x14ac:dyDescent="0.25">
      <c r="A107" s="59">
        <v>6</v>
      </c>
      <c r="B107" s="59" t="str">
        <f t="shared" si="0"/>
        <v xml:space="preserve"> </v>
      </c>
      <c r="C107" s="59">
        <f t="shared" si="1"/>
        <v>395040</v>
      </c>
    </row>
    <row r="108" spans="1:3" x14ac:dyDescent="0.25">
      <c r="A108" s="59">
        <v>7</v>
      </c>
      <c r="B108" s="59" t="str">
        <f t="shared" si="0"/>
        <v>R</v>
      </c>
      <c r="C108" s="59">
        <f t="shared" si="1"/>
        <v>1012290</v>
      </c>
    </row>
    <row r="109" spans="1:3" x14ac:dyDescent="0.25">
      <c r="A109" s="59">
        <v>8</v>
      </c>
      <c r="B109" s="59" t="str">
        <f t="shared" si="0"/>
        <v>e</v>
      </c>
      <c r="C109" s="59">
        <f t="shared" si="1"/>
        <v>1246845</v>
      </c>
    </row>
    <row r="110" spans="1:3" x14ac:dyDescent="0.25">
      <c r="A110" s="59">
        <v>9</v>
      </c>
      <c r="B110" s="59" t="str">
        <f t="shared" si="0"/>
        <v>g</v>
      </c>
      <c r="C110" s="59">
        <f t="shared" si="1"/>
        <v>1271535</v>
      </c>
    </row>
    <row r="111" spans="1:3" x14ac:dyDescent="0.25">
      <c r="A111" s="59">
        <v>10</v>
      </c>
      <c r="B111" s="59" t="str">
        <f t="shared" si="0"/>
        <v>i</v>
      </c>
      <c r="C111" s="59">
        <f t="shared" si="1"/>
        <v>1296225</v>
      </c>
    </row>
    <row r="112" spans="1:3" x14ac:dyDescent="0.25">
      <c r="A112" s="59">
        <v>11</v>
      </c>
      <c r="B112" s="59" t="str">
        <f t="shared" si="0"/>
        <v>s</v>
      </c>
      <c r="C112" s="59">
        <f t="shared" si="1"/>
        <v>1419675</v>
      </c>
    </row>
    <row r="113" spans="1:3" x14ac:dyDescent="0.25">
      <c r="A113" s="59">
        <v>12</v>
      </c>
      <c r="B113" s="59" t="str">
        <f t="shared" si="0"/>
        <v>t</v>
      </c>
      <c r="C113" s="59">
        <f t="shared" si="1"/>
        <v>1432020</v>
      </c>
    </row>
    <row r="114" spans="1:3" x14ac:dyDescent="0.25">
      <c r="A114" s="59">
        <v>13</v>
      </c>
      <c r="B114" s="59" t="str">
        <f t="shared" si="0"/>
        <v>e</v>
      </c>
      <c r="C114" s="59">
        <f t="shared" si="1"/>
        <v>1246845</v>
      </c>
    </row>
    <row r="115" spans="1:3" x14ac:dyDescent="0.25">
      <c r="A115" s="59">
        <v>14</v>
      </c>
      <c r="B115" s="59" t="str">
        <f t="shared" si="0"/>
        <v>r</v>
      </c>
      <c r="C115" s="59">
        <f t="shared" si="1"/>
        <v>1407330</v>
      </c>
    </row>
    <row r="116" spans="1:3" x14ac:dyDescent="0.25">
      <c r="A116" s="59">
        <v>15</v>
      </c>
      <c r="B116" s="59" t="str">
        <f t="shared" si="0"/>
        <v>e</v>
      </c>
      <c r="C116" s="59">
        <f t="shared" si="1"/>
        <v>1246845</v>
      </c>
    </row>
    <row r="117" spans="1:3" x14ac:dyDescent="0.25">
      <c r="A117" s="59">
        <v>16</v>
      </c>
      <c r="B117" s="59" t="str">
        <f t="shared" si="0"/>
        <v>d</v>
      </c>
      <c r="C117" s="59">
        <f t="shared" si="1"/>
        <v>1234500</v>
      </c>
    </row>
    <row r="118" spans="1:3" x14ac:dyDescent="0.25">
      <c r="A118" s="59">
        <v>17</v>
      </c>
      <c r="B118" s="59" t="str">
        <f t="shared" si="0"/>
        <v xml:space="preserve"> </v>
      </c>
      <c r="C118" s="59">
        <f t="shared" si="1"/>
        <v>395040</v>
      </c>
    </row>
    <row r="119" spans="1:3" x14ac:dyDescent="0.25">
      <c r="A119" s="59">
        <v>18</v>
      </c>
      <c r="B119" s="59" t="str">
        <f t="shared" si="0"/>
        <v>E</v>
      </c>
      <c r="C119" s="59">
        <f t="shared" si="1"/>
        <v>851805</v>
      </c>
    </row>
    <row r="120" spans="1:3" x14ac:dyDescent="0.25">
      <c r="A120" s="59">
        <v>19</v>
      </c>
      <c r="B120" s="59" t="str">
        <f t="shared" si="0"/>
        <v>m</v>
      </c>
      <c r="C120" s="59">
        <f t="shared" si="1"/>
        <v>1345605</v>
      </c>
    </row>
    <row r="121" spans="1:3" x14ac:dyDescent="0.25">
      <c r="A121" s="59">
        <v>20</v>
      </c>
      <c r="B121" s="59" t="str">
        <f t="shared" si="0"/>
        <v>a</v>
      </c>
      <c r="C121" s="59">
        <f t="shared" si="1"/>
        <v>1197465</v>
      </c>
    </row>
    <row r="122" spans="1:3" x14ac:dyDescent="0.25">
      <c r="A122" s="59">
        <v>21</v>
      </c>
      <c r="B122" s="59" t="str">
        <f t="shared" si="0"/>
        <v>i</v>
      </c>
      <c r="C122" s="59">
        <f t="shared" si="1"/>
        <v>1296225</v>
      </c>
    </row>
    <row r="123" spans="1:3" x14ac:dyDescent="0.25">
      <c r="A123" s="59">
        <v>22</v>
      </c>
      <c r="B123" s="59" t="str">
        <f t="shared" si="0"/>
        <v>l</v>
      </c>
      <c r="C123" s="59">
        <f t="shared" si="1"/>
        <v>1333260</v>
      </c>
    </row>
    <row r="124" spans="1:3" x14ac:dyDescent="0.25">
      <c r="A124" s="59">
        <v>23</v>
      </c>
      <c r="B124" s="59" t="str">
        <f t="shared" si="0"/>
        <v xml:space="preserve"> </v>
      </c>
      <c r="C124" s="59">
        <f t="shared" si="1"/>
        <v>395040</v>
      </c>
    </row>
    <row r="125" spans="1:3" x14ac:dyDescent="0.25">
      <c r="A125" s="59">
        <v>24</v>
      </c>
      <c r="B125" s="59" t="str">
        <f t="shared" si="0"/>
        <v>A</v>
      </c>
      <c r="C125" s="59">
        <f t="shared" si="1"/>
        <v>802425</v>
      </c>
    </row>
    <row r="126" spans="1:3" x14ac:dyDescent="0.25">
      <c r="A126" s="59">
        <v>25</v>
      </c>
      <c r="B126" s="59" t="str">
        <f t="shared" si="0"/>
        <v>d</v>
      </c>
      <c r="C126" s="59">
        <f t="shared" si="1"/>
        <v>1234500</v>
      </c>
    </row>
    <row r="127" spans="1:3" x14ac:dyDescent="0.25">
      <c r="A127" s="59">
        <v>26</v>
      </c>
      <c r="B127" s="59" t="str">
        <f t="shared" si="0"/>
        <v>d</v>
      </c>
      <c r="C127" s="59">
        <f t="shared" si="1"/>
        <v>1234500</v>
      </c>
    </row>
    <row r="128" spans="1:3" x14ac:dyDescent="0.25">
      <c r="A128" s="59">
        <v>27</v>
      </c>
      <c r="B128" s="59" t="str">
        <f t="shared" si="0"/>
        <v>r</v>
      </c>
      <c r="C128" s="59">
        <f t="shared" si="1"/>
        <v>1407330</v>
      </c>
    </row>
    <row r="129" spans="1:3" x14ac:dyDescent="0.25">
      <c r="A129" s="59">
        <v>28</v>
      </c>
      <c r="B129" s="59" t="str">
        <f t="shared" si="0"/>
        <v>e</v>
      </c>
      <c r="C129" s="59">
        <f t="shared" si="1"/>
        <v>1246845</v>
      </c>
    </row>
    <row r="130" spans="1:3" x14ac:dyDescent="0.25">
      <c r="A130" s="59">
        <v>29</v>
      </c>
      <c r="B130" s="59" t="str">
        <f t="shared" si="0"/>
        <v>s</v>
      </c>
      <c r="C130" s="59">
        <f t="shared" si="1"/>
        <v>1419675</v>
      </c>
    </row>
    <row r="131" spans="1:3" x14ac:dyDescent="0.25">
      <c r="A131" s="59">
        <v>30</v>
      </c>
      <c r="B131" s="59" t="str">
        <f t="shared" si="0"/>
        <v>s</v>
      </c>
      <c r="C131" s="59">
        <f t="shared" si="1"/>
        <v>1419675</v>
      </c>
    </row>
    <row r="132" spans="1:3" x14ac:dyDescent="0.25">
      <c r="A132" s="59">
        <v>31</v>
      </c>
      <c r="B132" s="59" t="str">
        <f t="shared" si="0"/>
        <v xml:space="preserve"> </v>
      </c>
      <c r="C132" s="59">
        <f t="shared" si="1"/>
        <v>395040</v>
      </c>
    </row>
    <row r="133" spans="1:3" x14ac:dyDescent="0.25">
      <c r="A133" s="59">
        <v>32</v>
      </c>
      <c r="B133" s="59" t="str">
        <f t="shared" si="0"/>
        <v>H</v>
      </c>
      <c r="C133" s="59">
        <f t="shared" si="1"/>
        <v>888840</v>
      </c>
    </row>
    <row r="134" spans="1:3" x14ac:dyDescent="0.25">
      <c r="A134" s="59">
        <v>33</v>
      </c>
      <c r="B134" s="59" t="str">
        <f t="shared" ref="B134:B165" si="2">MID($B$95,A134,1)</f>
        <v>e</v>
      </c>
      <c r="C134" s="59">
        <f t="shared" si="1"/>
        <v>1246845</v>
      </c>
    </row>
    <row r="135" spans="1:3" x14ac:dyDescent="0.25">
      <c r="A135" s="59">
        <v>34</v>
      </c>
      <c r="B135" s="59" t="str">
        <f t="shared" si="2"/>
        <v>r</v>
      </c>
      <c r="C135" s="59">
        <f t="shared" si="1"/>
        <v>1407330</v>
      </c>
    </row>
    <row r="136" spans="1:3" x14ac:dyDescent="0.25">
      <c r="A136" s="59">
        <v>35</v>
      </c>
      <c r="B136" s="59" t="str">
        <f t="shared" si="2"/>
        <v>e</v>
      </c>
      <c r="C136" s="59">
        <f t="shared" si="1"/>
        <v>1246845</v>
      </c>
    </row>
    <row r="137" spans="1:3" x14ac:dyDescent="0.25">
      <c r="A137" s="59">
        <v>36</v>
      </c>
      <c r="B137" s="59" t="str">
        <f t="shared" si="2"/>
        <v>…</v>
      </c>
      <c r="C137" s="59">
        <f t="shared" si="1"/>
        <v>1641885</v>
      </c>
    </row>
    <row r="138" spans="1:3" x14ac:dyDescent="0.25">
      <c r="A138" s="59">
        <v>37</v>
      </c>
      <c r="B138" s="59" t="str">
        <f t="shared" si="2"/>
        <v/>
      </c>
      <c r="C138" s="59" t="str">
        <f t="shared" si="1"/>
        <v/>
      </c>
    </row>
    <row r="139" spans="1:3" x14ac:dyDescent="0.25">
      <c r="A139" s="59">
        <v>38</v>
      </c>
      <c r="B139" s="59" t="str">
        <f t="shared" si="2"/>
        <v/>
      </c>
      <c r="C139" s="59" t="str">
        <f t="shared" si="1"/>
        <v/>
      </c>
    </row>
    <row r="140" spans="1:3" x14ac:dyDescent="0.25">
      <c r="A140" s="59">
        <v>39</v>
      </c>
      <c r="B140" s="59" t="str">
        <f t="shared" si="2"/>
        <v/>
      </c>
      <c r="C140" s="59" t="str">
        <f t="shared" si="1"/>
        <v/>
      </c>
    </row>
    <row r="141" spans="1:3" x14ac:dyDescent="0.25">
      <c r="A141" s="59">
        <v>40</v>
      </c>
      <c r="B141" s="59" t="str">
        <f t="shared" si="2"/>
        <v/>
      </c>
      <c r="C141" s="59" t="str">
        <f t="shared" si="1"/>
        <v/>
      </c>
    </row>
    <row r="142" spans="1:3" x14ac:dyDescent="0.25">
      <c r="A142" s="59">
        <v>41</v>
      </c>
      <c r="B142" s="59" t="str">
        <f t="shared" si="2"/>
        <v/>
      </c>
      <c r="C142" s="59" t="str">
        <f t="shared" si="1"/>
        <v/>
      </c>
    </row>
    <row r="143" spans="1:3" x14ac:dyDescent="0.25">
      <c r="A143" s="59">
        <v>42</v>
      </c>
      <c r="B143" s="59" t="str">
        <f t="shared" si="2"/>
        <v/>
      </c>
      <c r="C143" s="59" t="str">
        <f t="shared" si="1"/>
        <v/>
      </c>
    </row>
    <row r="144" spans="1:3" x14ac:dyDescent="0.25">
      <c r="A144" s="59">
        <v>43</v>
      </c>
      <c r="B144" s="59" t="str">
        <f t="shared" si="2"/>
        <v/>
      </c>
      <c r="C144" s="59" t="str">
        <f t="shared" si="1"/>
        <v/>
      </c>
    </row>
    <row r="145" spans="1:3" x14ac:dyDescent="0.25">
      <c r="A145" s="59">
        <v>44</v>
      </c>
      <c r="B145" s="59" t="str">
        <f t="shared" si="2"/>
        <v/>
      </c>
      <c r="C145" s="59" t="str">
        <f t="shared" si="1"/>
        <v/>
      </c>
    </row>
    <row r="146" spans="1:3" x14ac:dyDescent="0.25">
      <c r="A146" s="59">
        <v>45</v>
      </c>
      <c r="B146" s="59" t="str">
        <f t="shared" si="2"/>
        <v/>
      </c>
      <c r="C146" s="59" t="str">
        <f t="shared" si="1"/>
        <v/>
      </c>
    </row>
    <row r="147" spans="1:3" x14ac:dyDescent="0.25">
      <c r="A147" s="59">
        <v>46</v>
      </c>
      <c r="B147" s="59" t="str">
        <f t="shared" si="2"/>
        <v/>
      </c>
      <c r="C147" s="59" t="str">
        <f t="shared" si="1"/>
        <v/>
      </c>
    </row>
    <row r="148" spans="1:3" x14ac:dyDescent="0.25">
      <c r="A148" s="59">
        <v>47</v>
      </c>
      <c r="B148" s="59" t="str">
        <f t="shared" si="2"/>
        <v/>
      </c>
      <c r="C148" s="59" t="str">
        <f t="shared" si="1"/>
        <v/>
      </c>
    </row>
    <row r="149" spans="1:3" x14ac:dyDescent="0.25">
      <c r="A149" s="59">
        <v>48</v>
      </c>
      <c r="B149" s="59" t="str">
        <f t="shared" si="2"/>
        <v/>
      </c>
      <c r="C149" s="59" t="str">
        <f t="shared" si="1"/>
        <v/>
      </c>
    </row>
    <row r="150" spans="1:3" x14ac:dyDescent="0.25">
      <c r="A150" s="59">
        <v>49</v>
      </c>
      <c r="B150" s="59" t="str">
        <f t="shared" si="2"/>
        <v/>
      </c>
      <c r="C150" s="59" t="str">
        <f t="shared" si="1"/>
        <v/>
      </c>
    </row>
    <row r="151" spans="1:3" x14ac:dyDescent="0.25">
      <c r="A151" s="59">
        <v>50</v>
      </c>
      <c r="B151" s="59" t="str">
        <f t="shared" si="2"/>
        <v/>
      </c>
      <c r="C151" s="59" t="str">
        <f t="shared" si="1"/>
        <v/>
      </c>
    </row>
    <row r="152" spans="1:3" x14ac:dyDescent="0.25">
      <c r="A152" s="59">
        <v>51</v>
      </c>
      <c r="B152" s="59" t="str">
        <f t="shared" si="2"/>
        <v/>
      </c>
      <c r="C152" s="59" t="str">
        <f t="shared" si="1"/>
        <v/>
      </c>
    </row>
    <row r="153" spans="1:3" x14ac:dyDescent="0.25">
      <c r="A153" s="59">
        <v>52</v>
      </c>
      <c r="B153" s="59" t="str">
        <f t="shared" si="2"/>
        <v/>
      </c>
      <c r="C153" s="59" t="str">
        <f t="shared" si="1"/>
        <v/>
      </c>
    </row>
    <row r="154" spans="1:3" x14ac:dyDescent="0.25">
      <c r="A154" s="59">
        <v>53</v>
      </c>
      <c r="B154" s="59" t="str">
        <f t="shared" si="2"/>
        <v/>
      </c>
      <c r="C154" s="59" t="str">
        <f t="shared" si="1"/>
        <v/>
      </c>
    </row>
    <row r="155" spans="1:3" x14ac:dyDescent="0.25">
      <c r="A155" s="59">
        <v>54</v>
      </c>
      <c r="B155" s="59" t="str">
        <f t="shared" si="2"/>
        <v/>
      </c>
      <c r="C155" s="59" t="str">
        <f t="shared" si="1"/>
        <v/>
      </c>
    </row>
    <row r="156" spans="1:3" x14ac:dyDescent="0.25">
      <c r="A156" s="59">
        <v>55</v>
      </c>
      <c r="B156" s="59" t="str">
        <f t="shared" si="2"/>
        <v/>
      </c>
      <c r="C156" s="59" t="str">
        <f t="shared" si="1"/>
        <v/>
      </c>
    </row>
    <row r="157" spans="1:3" x14ac:dyDescent="0.25">
      <c r="A157" s="59">
        <v>56</v>
      </c>
      <c r="B157" s="59" t="str">
        <f t="shared" si="2"/>
        <v/>
      </c>
      <c r="C157" s="59" t="str">
        <f t="shared" si="1"/>
        <v/>
      </c>
    </row>
    <row r="158" spans="1:3" x14ac:dyDescent="0.25">
      <c r="A158" s="59">
        <v>57</v>
      </c>
      <c r="B158" s="59" t="str">
        <f t="shared" si="2"/>
        <v/>
      </c>
      <c r="C158" s="59" t="str">
        <f t="shared" si="1"/>
        <v/>
      </c>
    </row>
    <row r="159" spans="1:3" x14ac:dyDescent="0.25">
      <c r="A159" s="59">
        <v>58</v>
      </c>
      <c r="B159" s="59" t="str">
        <f t="shared" si="2"/>
        <v/>
      </c>
      <c r="C159" s="59" t="str">
        <f t="shared" si="1"/>
        <v/>
      </c>
    </row>
    <row r="160" spans="1:3" x14ac:dyDescent="0.25">
      <c r="A160" s="59">
        <v>59</v>
      </c>
      <c r="B160" s="59" t="str">
        <f t="shared" si="2"/>
        <v/>
      </c>
      <c r="C160" s="59" t="str">
        <f t="shared" si="1"/>
        <v/>
      </c>
    </row>
    <row r="161" spans="1:3" x14ac:dyDescent="0.25">
      <c r="A161" s="59">
        <v>60</v>
      </c>
      <c r="B161" s="59" t="str">
        <f t="shared" si="2"/>
        <v/>
      </c>
      <c r="C161" s="59" t="str">
        <f t="shared" si="1"/>
        <v/>
      </c>
    </row>
    <row r="162" spans="1:3" x14ac:dyDescent="0.25">
      <c r="A162" s="59">
        <v>61</v>
      </c>
      <c r="B162" s="59" t="str">
        <f t="shared" si="2"/>
        <v/>
      </c>
      <c r="C162" s="59" t="str">
        <f t="shared" si="1"/>
        <v/>
      </c>
    </row>
    <row r="163" spans="1:3" x14ac:dyDescent="0.25">
      <c r="A163" s="59">
        <v>62</v>
      </c>
      <c r="B163" s="59" t="str">
        <f t="shared" si="2"/>
        <v/>
      </c>
      <c r="C163" s="59" t="str">
        <f t="shared" si="1"/>
        <v/>
      </c>
    </row>
    <row r="164" spans="1:3" x14ac:dyDescent="0.25">
      <c r="A164" s="59">
        <v>63</v>
      </c>
      <c r="B164" s="59" t="str">
        <f t="shared" si="2"/>
        <v/>
      </c>
      <c r="C164" s="59" t="str">
        <f t="shared" si="1"/>
        <v/>
      </c>
    </row>
    <row r="165" spans="1:3" x14ac:dyDescent="0.25">
      <c r="A165" s="59">
        <v>64</v>
      </c>
      <c r="B165" s="59" t="str">
        <f t="shared" si="2"/>
        <v/>
      </c>
      <c r="C165" s="59" t="str">
        <f t="shared" si="1"/>
        <v/>
      </c>
    </row>
    <row r="166" spans="1:3" x14ac:dyDescent="0.25">
      <c r="A166" s="59">
        <v>65</v>
      </c>
      <c r="B166" s="59" t="str">
        <f t="shared" ref="B166:B197" si="3">MID($B$95,A166,1)</f>
        <v/>
      </c>
      <c r="C166" s="59" t="str">
        <f t="shared" si="1"/>
        <v/>
      </c>
    </row>
    <row r="167" spans="1:3" x14ac:dyDescent="0.25">
      <c r="A167" s="59">
        <v>66</v>
      </c>
      <c r="B167" s="59" t="str">
        <f t="shared" si="3"/>
        <v/>
      </c>
      <c r="C167" s="59" t="str">
        <f t="shared" ref="C167:C201" si="4">IF(MID($B$95,A167,1)="","",CODE(MID($B$95,A167,1))*$B$100)</f>
        <v/>
      </c>
    </row>
    <row r="168" spans="1:3" x14ac:dyDescent="0.25">
      <c r="A168" s="59">
        <v>67</v>
      </c>
      <c r="B168" s="59" t="str">
        <f t="shared" si="3"/>
        <v/>
      </c>
      <c r="C168" s="59" t="str">
        <f t="shared" si="4"/>
        <v/>
      </c>
    </row>
    <row r="169" spans="1:3" x14ac:dyDescent="0.25">
      <c r="A169" s="59">
        <v>68</v>
      </c>
      <c r="B169" s="59" t="str">
        <f t="shared" si="3"/>
        <v/>
      </c>
      <c r="C169" s="59" t="str">
        <f t="shared" si="4"/>
        <v/>
      </c>
    </row>
    <row r="170" spans="1:3" x14ac:dyDescent="0.25">
      <c r="A170" s="59">
        <v>69</v>
      </c>
      <c r="B170" s="59" t="str">
        <f t="shared" si="3"/>
        <v/>
      </c>
      <c r="C170" s="59" t="str">
        <f t="shared" si="4"/>
        <v/>
      </c>
    </row>
    <row r="171" spans="1:3" x14ac:dyDescent="0.25">
      <c r="A171" s="59">
        <v>70</v>
      </c>
      <c r="B171" s="59" t="str">
        <f t="shared" si="3"/>
        <v/>
      </c>
      <c r="C171" s="59" t="str">
        <f t="shared" si="4"/>
        <v/>
      </c>
    </row>
    <row r="172" spans="1:3" x14ac:dyDescent="0.25">
      <c r="A172" s="59">
        <v>71</v>
      </c>
      <c r="B172" s="59" t="str">
        <f t="shared" si="3"/>
        <v/>
      </c>
      <c r="C172" s="59" t="str">
        <f t="shared" si="4"/>
        <v/>
      </c>
    </row>
    <row r="173" spans="1:3" x14ac:dyDescent="0.25">
      <c r="A173" s="59">
        <v>72</v>
      </c>
      <c r="B173" s="59" t="str">
        <f t="shared" si="3"/>
        <v/>
      </c>
      <c r="C173" s="59" t="str">
        <f t="shared" si="4"/>
        <v/>
      </c>
    </row>
    <row r="174" spans="1:3" x14ac:dyDescent="0.25">
      <c r="A174" s="59">
        <v>73</v>
      </c>
      <c r="B174" s="59" t="str">
        <f t="shared" si="3"/>
        <v/>
      </c>
      <c r="C174" s="59" t="str">
        <f t="shared" si="4"/>
        <v/>
      </c>
    </row>
    <row r="175" spans="1:3" x14ac:dyDescent="0.25">
      <c r="A175" s="59">
        <v>74</v>
      </c>
      <c r="B175" s="59" t="str">
        <f t="shared" si="3"/>
        <v/>
      </c>
      <c r="C175" s="59" t="str">
        <f t="shared" si="4"/>
        <v/>
      </c>
    </row>
    <row r="176" spans="1:3" x14ac:dyDescent="0.25">
      <c r="A176" s="59">
        <v>75</v>
      </c>
      <c r="B176" s="59" t="str">
        <f t="shared" si="3"/>
        <v/>
      </c>
      <c r="C176" s="59" t="str">
        <f t="shared" si="4"/>
        <v/>
      </c>
    </row>
    <row r="177" spans="1:3" x14ac:dyDescent="0.25">
      <c r="A177" s="59">
        <v>76</v>
      </c>
      <c r="B177" s="59" t="str">
        <f t="shared" si="3"/>
        <v/>
      </c>
      <c r="C177" s="59" t="str">
        <f t="shared" si="4"/>
        <v/>
      </c>
    </row>
    <row r="178" spans="1:3" x14ac:dyDescent="0.25">
      <c r="A178" s="59">
        <v>77</v>
      </c>
      <c r="B178" s="59" t="str">
        <f t="shared" si="3"/>
        <v/>
      </c>
      <c r="C178" s="59" t="str">
        <f t="shared" si="4"/>
        <v/>
      </c>
    </row>
    <row r="179" spans="1:3" x14ac:dyDescent="0.25">
      <c r="A179" s="59">
        <v>78</v>
      </c>
      <c r="B179" s="59" t="str">
        <f t="shared" si="3"/>
        <v/>
      </c>
      <c r="C179" s="59" t="str">
        <f t="shared" si="4"/>
        <v/>
      </c>
    </row>
    <row r="180" spans="1:3" x14ac:dyDescent="0.25">
      <c r="A180" s="59">
        <v>79</v>
      </c>
      <c r="B180" s="59" t="str">
        <f t="shared" si="3"/>
        <v/>
      </c>
      <c r="C180" s="59" t="str">
        <f t="shared" si="4"/>
        <v/>
      </c>
    </row>
    <row r="181" spans="1:3" x14ac:dyDescent="0.25">
      <c r="A181" s="59">
        <v>80</v>
      </c>
      <c r="B181" s="59" t="str">
        <f t="shared" si="3"/>
        <v/>
      </c>
      <c r="C181" s="59" t="str">
        <f t="shared" si="4"/>
        <v/>
      </c>
    </row>
    <row r="182" spans="1:3" x14ac:dyDescent="0.25">
      <c r="A182" s="59">
        <v>81</v>
      </c>
      <c r="B182" s="59" t="str">
        <f t="shared" si="3"/>
        <v/>
      </c>
      <c r="C182" s="59" t="str">
        <f t="shared" si="4"/>
        <v/>
      </c>
    </row>
    <row r="183" spans="1:3" x14ac:dyDescent="0.25">
      <c r="A183" s="59">
        <v>82</v>
      </c>
      <c r="B183" s="59" t="str">
        <f t="shared" si="3"/>
        <v/>
      </c>
      <c r="C183" s="59" t="str">
        <f t="shared" si="4"/>
        <v/>
      </c>
    </row>
    <row r="184" spans="1:3" x14ac:dyDescent="0.25">
      <c r="A184" s="59">
        <v>83</v>
      </c>
      <c r="B184" s="59" t="str">
        <f t="shared" si="3"/>
        <v/>
      </c>
      <c r="C184" s="59" t="str">
        <f t="shared" si="4"/>
        <v/>
      </c>
    </row>
    <row r="185" spans="1:3" x14ac:dyDescent="0.25">
      <c r="A185" s="59">
        <v>84</v>
      </c>
      <c r="B185" s="59" t="str">
        <f t="shared" si="3"/>
        <v/>
      </c>
      <c r="C185" s="59" t="str">
        <f t="shared" si="4"/>
        <v/>
      </c>
    </row>
    <row r="186" spans="1:3" x14ac:dyDescent="0.25">
      <c r="A186" s="59">
        <v>85</v>
      </c>
      <c r="B186" s="59" t="str">
        <f t="shared" si="3"/>
        <v/>
      </c>
      <c r="C186" s="59" t="str">
        <f t="shared" si="4"/>
        <v/>
      </c>
    </row>
    <row r="187" spans="1:3" x14ac:dyDescent="0.25">
      <c r="A187" s="59">
        <v>86</v>
      </c>
      <c r="B187" s="59" t="str">
        <f t="shared" si="3"/>
        <v/>
      </c>
      <c r="C187" s="59" t="str">
        <f t="shared" si="4"/>
        <v/>
      </c>
    </row>
    <row r="188" spans="1:3" x14ac:dyDescent="0.25">
      <c r="A188" s="59">
        <v>87</v>
      </c>
      <c r="B188" s="59" t="str">
        <f t="shared" si="3"/>
        <v/>
      </c>
      <c r="C188" s="59" t="str">
        <f t="shared" si="4"/>
        <v/>
      </c>
    </row>
    <row r="189" spans="1:3" x14ac:dyDescent="0.25">
      <c r="A189" s="59">
        <v>88</v>
      </c>
      <c r="B189" s="59" t="str">
        <f t="shared" si="3"/>
        <v/>
      </c>
      <c r="C189" s="59" t="str">
        <f t="shared" si="4"/>
        <v/>
      </c>
    </row>
    <row r="190" spans="1:3" x14ac:dyDescent="0.25">
      <c r="A190" s="59">
        <v>89</v>
      </c>
      <c r="B190" s="59" t="str">
        <f t="shared" si="3"/>
        <v/>
      </c>
      <c r="C190" s="59" t="str">
        <f t="shared" si="4"/>
        <v/>
      </c>
    </row>
    <row r="191" spans="1:3" x14ac:dyDescent="0.25">
      <c r="A191" s="59">
        <v>90</v>
      </c>
      <c r="B191" s="59" t="str">
        <f t="shared" si="3"/>
        <v/>
      </c>
      <c r="C191" s="59" t="str">
        <f t="shared" si="4"/>
        <v/>
      </c>
    </row>
    <row r="192" spans="1:3" x14ac:dyDescent="0.25">
      <c r="A192" s="59">
        <v>91</v>
      </c>
      <c r="B192" s="59" t="str">
        <f t="shared" si="3"/>
        <v/>
      </c>
      <c r="C192" s="59" t="str">
        <f t="shared" si="4"/>
        <v/>
      </c>
    </row>
    <row r="193" spans="1:3" x14ac:dyDescent="0.25">
      <c r="A193" s="59">
        <v>92</v>
      </c>
      <c r="B193" s="59" t="str">
        <f t="shared" si="3"/>
        <v/>
      </c>
      <c r="C193" s="59" t="str">
        <f t="shared" si="4"/>
        <v/>
      </c>
    </row>
    <row r="194" spans="1:3" x14ac:dyDescent="0.25">
      <c r="A194" s="59">
        <v>93</v>
      </c>
      <c r="B194" s="59" t="str">
        <f t="shared" si="3"/>
        <v/>
      </c>
      <c r="C194" s="59" t="str">
        <f t="shared" si="4"/>
        <v/>
      </c>
    </row>
    <row r="195" spans="1:3" x14ac:dyDescent="0.25">
      <c r="A195" s="59">
        <v>94</v>
      </c>
      <c r="B195" s="59" t="str">
        <f t="shared" si="3"/>
        <v/>
      </c>
      <c r="C195" s="59" t="str">
        <f t="shared" si="4"/>
        <v/>
      </c>
    </row>
    <row r="196" spans="1:3" x14ac:dyDescent="0.25">
      <c r="A196" s="59">
        <v>95</v>
      </c>
      <c r="B196" s="59" t="str">
        <f t="shared" si="3"/>
        <v/>
      </c>
      <c r="C196" s="59" t="str">
        <f t="shared" si="4"/>
        <v/>
      </c>
    </row>
    <row r="197" spans="1:3" x14ac:dyDescent="0.25">
      <c r="A197" s="59">
        <v>96</v>
      </c>
      <c r="B197" s="59" t="str">
        <f t="shared" si="3"/>
        <v/>
      </c>
      <c r="C197" s="59" t="str">
        <f t="shared" si="4"/>
        <v/>
      </c>
    </row>
    <row r="198" spans="1:3" x14ac:dyDescent="0.25">
      <c r="A198" s="59">
        <v>97</v>
      </c>
      <c r="B198" s="59" t="str">
        <f>MID($B$95,A198,1)</f>
        <v/>
      </c>
      <c r="C198" s="59" t="str">
        <f t="shared" si="4"/>
        <v/>
      </c>
    </row>
    <row r="199" spans="1:3" x14ac:dyDescent="0.25">
      <c r="A199" s="59">
        <v>98</v>
      </c>
      <c r="B199" s="59" t="str">
        <f>MID($B$95,A199,1)</f>
        <v/>
      </c>
      <c r="C199" s="59" t="str">
        <f t="shared" si="4"/>
        <v/>
      </c>
    </row>
    <row r="200" spans="1:3" x14ac:dyDescent="0.25">
      <c r="A200" s="59">
        <v>99</v>
      </c>
      <c r="B200" s="59" t="str">
        <f>MID($B$95,A200,1)</f>
        <v/>
      </c>
      <c r="C200" s="59" t="str">
        <f t="shared" si="4"/>
        <v/>
      </c>
    </row>
    <row r="201" spans="1:3" x14ac:dyDescent="0.25">
      <c r="A201" s="59">
        <v>100</v>
      </c>
      <c r="B201" s="59" t="str">
        <f>MID($B$95,A201,1)</f>
        <v/>
      </c>
      <c r="C201" s="59" t="str">
        <f t="shared" si="4"/>
        <v/>
      </c>
    </row>
    <row r="202" spans="1:3" x14ac:dyDescent="0.25">
      <c r="B202" s="59"/>
    </row>
    <row r="203" spans="1:3" x14ac:dyDescent="0.25">
      <c r="B203" s="59"/>
    </row>
  </sheetData>
  <sheetProtection password="D36E" sheet="1" objects="1" scenarios="1" selectLockedCells="1" selectUnlockedCells="1"/>
  <pageMargins left="0.7" right="0.7" top="0.75" bottom="0.75" header="0.3" footer="0.3"/>
  <pageSetup paperSize="9"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Dashboard Page</vt:lpstr>
      <vt:lpstr>Example Dashboard Conf Page</vt:lpstr>
      <vt:lpstr>Dashboard Calculations - Locked</vt:lpstr>
      <vt:lpstr>'Example Dashboard Conf Page'!Print_Area</vt:lpstr>
      <vt:lpstr>'Example Dashboard Page'!Print_Area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2011-12-29T18:31:22Z</cp:lastPrinted>
  <dcterms:created xsi:type="dcterms:W3CDTF">2011-03-10T14:12:57Z</dcterms:created>
  <dcterms:modified xsi:type="dcterms:W3CDTF">2016-01-31T15:07:44Z</dcterms:modified>
</cp:coreProperties>
</file>